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ehoilam\Desktop\Chris\Quarterly Stat\2026-03\"/>
    </mc:Choice>
  </mc:AlternateContent>
  <xr:revisionPtr revIDLastSave="0" documentId="13_ncr:1_{36CAC829-AAD3-47E2-823A-C1DA57DC9E7F}" xr6:coauthVersionLast="47" xr6:coauthVersionMax="47" xr10:uidLastSave="{00000000-0000-0000-0000-000000000000}"/>
  <bookViews>
    <workbookView xWindow="22932" yWindow="-108" windowWidth="30936" windowHeight="16896" xr2:uid="{00000000-000D-0000-FFFF-FFFF00000000}"/>
  </bookViews>
  <sheets>
    <sheet name="Capacity of Sub. RCHEs" sheetId="2" r:id="rId1"/>
  </sheets>
  <definedNames>
    <definedName name="_xlnm.Print_Area" localSheetId="0">'Capacity of Sub. RCHEs'!$A$1:$I$45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2" i="2"/>
  <c r="C26" i="2"/>
  <c r="E15" i="2" l="1"/>
  <c r="E21" i="2"/>
  <c r="E27" i="2"/>
  <c r="E34" i="2"/>
  <c r="C31" i="2" l="1"/>
  <c r="C30" i="2"/>
  <c r="G25" i="2"/>
  <c r="B16" i="2" l="1"/>
  <c r="B43" i="2" s="1"/>
  <c r="C13" i="2" l="1"/>
  <c r="D40" i="2" l="1"/>
  <c r="E40" i="2"/>
  <c r="C41" i="2" l="1"/>
  <c r="I10" i="2"/>
  <c r="I11" i="2"/>
  <c r="H12" i="2"/>
  <c r="H15" i="2" s="1"/>
  <c r="G16" i="2" s="1"/>
  <c r="I12" i="2"/>
  <c r="I13" i="2"/>
  <c r="C15" i="2"/>
  <c r="I14" i="2"/>
  <c r="D15" i="2"/>
  <c r="I18" i="2"/>
  <c r="I19" i="2"/>
  <c r="I20" i="2"/>
  <c r="C21" i="2"/>
  <c r="D21" i="2"/>
  <c r="C22" i="2" s="1"/>
  <c r="G21" i="2"/>
  <c r="H21" i="2"/>
  <c r="I24" i="2"/>
  <c r="I25" i="2"/>
  <c r="I26" i="2"/>
  <c r="D27" i="2"/>
  <c r="G27" i="2"/>
  <c r="H27" i="2"/>
  <c r="G28" i="2"/>
  <c r="I30" i="2"/>
  <c r="I31" i="2"/>
  <c r="I32" i="2"/>
  <c r="I33" i="2"/>
  <c r="C34" i="2"/>
  <c r="D34" i="2"/>
  <c r="G34" i="2"/>
  <c r="H34" i="2"/>
  <c r="I37" i="2"/>
  <c r="I38" i="2"/>
  <c r="I39" i="2"/>
  <c r="G40" i="2"/>
  <c r="H40" i="2"/>
  <c r="G41" i="2" s="1"/>
  <c r="G22" i="2" l="1"/>
  <c r="G35" i="2"/>
  <c r="D42" i="2"/>
  <c r="E42" i="2"/>
  <c r="H42" i="2"/>
  <c r="I41" i="2"/>
  <c r="C35" i="2"/>
  <c r="I22" i="2"/>
  <c r="I16" i="2"/>
  <c r="I35" i="2"/>
  <c r="I28" i="2"/>
  <c r="C16" i="2"/>
  <c r="G42" i="2"/>
  <c r="C27" i="2"/>
  <c r="C28" i="2" s="1"/>
  <c r="G43" i="2" l="1"/>
  <c r="C42" i="2"/>
  <c r="C43" i="2" s="1"/>
  <c r="I43" i="2"/>
</calcChain>
</file>

<file path=xl/sharedStrings.xml><?xml version="1.0" encoding="utf-8"?>
<sst xmlns="http://schemas.openxmlformats.org/spreadsheetml/2006/main" count="63" uniqueCount="47">
  <si>
    <t>Yau Tsim Mong</t>
  </si>
  <si>
    <t>Capacity</t>
    <phoneticPr fontId="1" type="noConversion"/>
  </si>
  <si>
    <t>Total</t>
    <phoneticPr fontId="1" type="noConversion"/>
  </si>
  <si>
    <t>Home for 
the Aged</t>
    <phoneticPr fontId="1" type="noConversion"/>
  </si>
  <si>
    <t>Care-and-Attention Home*</t>
    <phoneticPr fontId="1" type="noConversion"/>
  </si>
  <si>
    <t>Nursing Home</t>
    <phoneticPr fontId="1" type="noConversion"/>
  </si>
  <si>
    <t>Subvented Home Operated by NGO</t>
    <phoneticPr fontId="1" type="noConversion"/>
  </si>
  <si>
    <t>Contract Home</t>
    <phoneticPr fontId="1" type="noConversion"/>
  </si>
  <si>
    <t>Private Home Participating in "Enhanced Bought Place 
Scheme"</t>
    <phoneticPr fontId="1" type="noConversion"/>
  </si>
  <si>
    <t>Subvented and self-financing Home Operated by NGO</t>
    <phoneticPr fontId="1" type="noConversion"/>
  </si>
  <si>
    <t>Contract 
Home</t>
    <phoneticPr fontId="1" type="noConversion"/>
  </si>
  <si>
    <t>EA1</t>
    <phoneticPr fontId="1" type="noConversion"/>
  </si>
  <si>
    <t>EA2</t>
    <phoneticPr fontId="1" type="noConversion"/>
  </si>
  <si>
    <t>Hong Kong</t>
    <phoneticPr fontId="1" type="noConversion"/>
  </si>
  <si>
    <t xml:space="preserve">Eastern </t>
    <phoneticPr fontId="1" type="noConversion"/>
  </si>
  <si>
    <t>Wanchai</t>
    <phoneticPr fontId="1" type="noConversion"/>
  </si>
  <si>
    <t>Central &amp; Western</t>
    <phoneticPr fontId="1" type="noConversion"/>
  </si>
  <si>
    <t>Islands</t>
    <phoneticPr fontId="1" type="noConversion"/>
  </si>
  <si>
    <t xml:space="preserve">Southern </t>
    <phoneticPr fontId="1" type="noConversion"/>
  </si>
  <si>
    <t>Sub-total:</t>
    <phoneticPr fontId="1" type="noConversion"/>
  </si>
  <si>
    <t>-</t>
    <phoneticPr fontId="1" type="noConversion"/>
  </si>
  <si>
    <t>HK Total:</t>
    <phoneticPr fontId="1" type="noConversion"/>
  </si>
  <si>
    <t>West Kowloon</t>
    <phoneticPr fontId="1" type="noConversion"/>
  </si>
  <si>
    <t>Shamshuipo</t>
    <phoneticPr fontId="1" type="noConversion"/>
  </si>
  <si>
    <t xml:space="preserve">Kowloon City </t>
    <phoneticPr fontId="1" type="noConversion"/>
  </si>
  <si>
    <t>WK Total:</t>
    <phoneticPr fontId="1" type="noConversion"/>
  </si>
  <si>
    <t>East Kowloon</t>
    <phoneticPr fontId="1" type="noConversion"/>
  </si>
  <si>
    <t xml:space="preserve">Wong Tai Sin </t>
    <phoneticPr fontId="1" type="noConversion"/>
  </si>
  <si>
    <t>Sai Kung</t>
    <phoneticPr fontId="1" type="noConversion"/>
  </si>
  <si>
    <t>Kwun Tong</t>
    <phoneticPr fontId="1" type="noConversion"/>
  </si>
  <si>
    <t>EK Total:</t>
    <phoneticPr fontId="1" type="noConversion"/>
  </si>
  <si>
    <t>New Territories East</t>
    <phoneticPr fontId="1" type="noConversion"/>
  </si>
  <si>
    <t xml:space="preserve">Shatin </t>
    <phoneticPr fontId="1" type="noConversion"/>
  </si>
  <si>
    <t xml:space="preserve">Tai Po </t>
    <phoneticPr fontId="1" type="noConversion"/>
  </si>
  <si>
    <t>North</t>
    <phoneticPr fontId="1" type="noConversion"/>
  </si>
  <si>
    <t xml:space="preserve">Yuen Long </t>
    <phoneticPr fontId="1" type="noConversion"/>
  </si>
  <si>
    <t>NTE Total:</t>
    <phoneticPr fontId="1" type="noConversion"/>
  </si>
  <si>
    <t>New Territories West</t>
    <phoneticPr fontId="1" type="noConversion"/>
  </si>
  <si>
    <t>Tuen Mun</t>
    <phoneticPr fontId="1" type="noConversion"/>
  </si>
  <si>
    <t>Tsuen Wan</t>
    <phoneticPr fontId="1" type="noConversion"/>
  </si>
  <si>
    <t xml:space="preserve">Kwai Tsing </t>
    <phoneticPr fontId="1" type="noConversion"/>
  </si>
  <si>
    <t>NTW Total:</t>
    <phoneticPr fontId="1" type="noConversion"/>
  </si>
  <si>
    <t>Grand Total:</t>
    <phoneticPr fontId="1" type="noConversion"/>
  </si>
  <si>
    <t>Capacity of Subsidised Residential Services for the Elderly (By district)</t>
    <phoneticPr fontId="1" type="noConversion"/>
  </si>
  <si>
    <t>* Figures include care-and-attention places providing a continuum-of-care.</t>
    <phoneticPr fontId="1" type="noConversion"/>
  </si>
  <si>
    <t>-</t>
  </si>
  <si>
    <t>31.3.2026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</si>
</sst>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##\ ###"/>
  </numFmts>
  <fonts count="8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wrapText="1"/>
    </xf>
    <xf numFmtId="176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6" fillId="0" borderId="3" xfId="0" quotePrefix="1" applyNumberFormat="1" applyFont="1" applyFill="1" applyBorder="1" applyAlignment="1">
      <alignment horizontal="center" vertical="center"/>
    </xf>
    <xf numFmtId="177" fontId="6" fillId="0" borderId="7" xfId="0" applyNumberFormat="1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10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177" fontId="6" fillId="0" borderId="49" xfId="0" applyNumberFormat="1" applyFont="1" applyFill="1" applyBorder="1" applyAlignment="1">
      <alignment horizontal="center" vertical="center"/>
    </xf>
    <xf numFmtId="0" fontId="6" fillId="0" borderId="11" xfId="0" applyFont="1" applyFill="1" applyBorder="1"/>
    <xf numFmtId="0" fontId="6" fillId="0" borderId="11" xfId="0" quotePrefix="1" applyNumberFormat="1" applyFont="1" applyFill="1" applyBorder="1" applyAlignment="1">
      <alignment horizontal="center" vertical="center"/>
    </xf>
    <xf numFmtId="177" fontId="6" fillId="0" borderId="12" xfId="0" applyNumberFormat="1" applyFont="1" applyFill="1" applyBorder="1" applyAlignment="1">
      <alignment horizontal="center" vertical="center"/>
    </xf>
    <xf numFmtId="177" fontId="6" fillId="0" borderId="13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6" fillId="0" borderId="15" xfId="0" applyNumberFormat="1" applyFont="1" applyFill="1" applyBorder="1" applyAlignment="1">
      <alignment horizontal="center" vertical="center"/>
    </xf>
    <xf numFmtId="177" fontId="6" fillId="0" borderId="14" xfId="0" applyNumberFormat="1" applyFont="1" applyFill="1" applyBorder="1" applyAlignment="1">
      <alignment horizontal="center" vertical="center"/>
    </xf>
    <xf numFmtId="177" fontId="6" fillId="0" borderId="11" xfId="0" applyNumberFormat="1" applyFont="1" applyFill="1" applyBorder="1" applyAlignment="1">
      <alignment horizontal="center" vertical="center"/>
    </xf>
    <xf numFmtId="177" fontId="6" fillId="0" borderId="30" xfId="0" applyNumberFormat="1" applyFont="1" applyFill="1" applyBorder="1" applyAlignment="1">
      <alignment horizontal="center" vertical="center"/>
    </xf>
    <xf numFmtId="0" fontId="6" fillId="0" borderId="20" xfId="0" quotePrefix="1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/>
    </xf>
    <xf numFmtId="177" fontId="6" fillId="0" borderId="20" xfId="0" applyNumberFormat="1" applyFont="1" applyFill="1" applyBorder="1" applyAlignment="1">
      <alignment horizontal="center" vertical="center"/>
    </xf>
    <xf numFmtId="0" fontId="6" fillId="0" borderId="16" xfId="0" applyFont="1" applyFill="1" applyBorder="1"/>
    <xf numFmtId="0" fontId="6" fillId="0" borderId="16" xfId="0" quotePrefix="1" applyNumberFormat="1" applyFont="1" applyFill="1" applyBorder="1" applyAlignment="1">
      <alignment horizontal="center" vertical="center"/>
    </xf>
    <xf numFmtId="177" fontId="6" fillId="0" borderId="5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177" fontId="6" fillId="0" borderId="3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7" fillId="0" borderId="10" xfId="0" applyNumberFormat="1" applyFont="1" applyFill="1" applyBorder="1" applyAlignment="1">
      <alignment horizontal="center" vertical="center"/>
    </xf>
    <xf numFmtId="177" fontId="7" fillId="0" borderId="9" xfId="0" applyNumberFormat="1" applyFont="1" applyFill="1" applyBorder="1" applyAlignment="1">
      <alignment horizontal="center" vertical="center"/>
    </xf>
    <xf numFmtId="177" fontId="7" fillId="0" borderId="3" xfId="0" quotePrefix="1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quotePrefix="1" applyNumberFormat="1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6" fillId="0" borderId="10" xfId="0" applyNumberFormat="1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/>
    </xf>
    <xf numFmtId="0" fontId="6" fillId="0" borderId="20" xfId="0" applyFont="1" applyFill="1" applyBorder="1"/>
    <xf numFmtId="0" fontId="6" fillId="0" borderId="20" xfId="0" applyNumberFormat="1" applyFont="1" applyFill="1" applyBorder="1" applyAlignment="1">
      <alignment horizontal="center" vertical="center"/>
    </xf>
    <xf numFmtId="177" fontId="6" fillId="0" borderId="21" xfId="0" applyNumberFormat="1" applyFont="1" applyFill="1" applyBorder="1" applyAlignment="1">
      <alignment horizontal="center" vertical="center"/>
    </xf>
    <xf numFmtId="177" fontId="6" fillId="0" borderId="22" xfId="0" applyNumberFormat="1" applyFont="1" applyFill="1" applyBorder="1" applyAlignment="1">
      <alignment horizontal="center" vertical="center"/>
    </xf>
    <xf numFmtId="0" fontId="6" fillId="0" borderId="23" xfId="0" applyNumberFormat="1" applyFont="1" applyFill="1" applyBorder="1" applyAlignment="1">
      <alignment horizontal="center" vertical="center"/>
    </xf>
    <xf numFmtId="177" fontId="6" fillId="0" borderId="37" xfId="0" applyNumberFormat="1" applyFont="1" applyFill="1" applyBorder="1" applyAlignment="1">
      <alignment horizontal="center" vertical="center"/>
    </xf>
    <xf numFmtId="177" fontId="7" fillId="0" borderId="10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5" fillId="0" borderId="18" xfId="0" applyFont="1" applyFill="1" applyBorder="1"/>
    <xf numFmtId="0" fontId="6" fillId="0" borderId="24" xfId="0" applyNumberFormat="1" applyFont="1" applyFill="1" applyBorder="1" applyAlignment="1">
      <alignment horizontal="center" vertical="center"/>
    </xf>
    <xf numFmtId="177" fontId="6" fillId="0" borderId="54" xfId="0" applyNumberFormat="1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horizontal="center" vertical="center"/>
    </xf>
    <xf numFmtId="177" fontId="6" fillId="0" borderId="36" xfId="0" applyNumberFormat="1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horizontal="center" vertical="center"/>
    </xf>
    <xf numFmtId="0" fontId="6" fillId="0" borderId="16" xfId="0" applyNumberFormat="1" applyFont="1" applyFill="1" applyBorder="1" applyAlignment="1">
      <alignment horizontal="center" vertical="center"/>
    </xf>
    <xf numFmtId="177" fontId="6" fillId="0" borderId="17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177" fontId="6" fillId="0" borderId="15" xfId="0" applyNumberFormat="1" applyFont="1" applyFill="1" applyBorder="1" applyAlignment="1">
      <alignment horizontal="center" vertical="center"/>
    </xf>
    <xf numFmtId="0" fontId="6" fillId="0" borderId="27" xfId="0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7" fillId="0" borderId="27" xfId="0" applyFont="1" applyFill="1" applyBorder="1" applyAlignment="1">
      <alignment horizontal="right" vertical="center"/>
    </xf>
    <xf numFmtId="0" fontId="5" fillId="0" borderId="6" xfId="0" applyFont="1" applyFill="1" applyBorder="1"/>
    <xf numFmtId="0" fontId="5" fillId="0" borderId="30" xfId="0" quotePrefix="1" applyNumberFormat="1" applyFont="1" applyFill="1" applyBorder="1" applyAlignment="1">
      <alignment horizontal="center" vertical="center"/>
    </xf>
    <xf numFmtId="177" fontId="5" fillId="0" borderId="3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right" vertical="center"/>
    </xf>
    <xf numFmtId="177" fontId="6" fillId="0" borderId="4" xfId="0" applyNumberFormat="1" applyFont="1" applyFill="1" applyBorder="1" applyAlignment="1">
      <alignment horizontal="center" vertical="center"/>
    </xf>
    <xf numFmtId="177" fontId="7" fillId="0" borderId="32" xfId="0" applyNumberFormat="1" applyFont="1" applyFill="1" applyBorder="1" applyAlignment="1">
      <alignment horizontal="center" vertical="center"/>
    </xf>
    <xf numFmtId="177" fontId="7" fillId="0" borderId="33" xfId="0" applyNumberFormat="1" applyFont="1" applyFill="1" applyBorder="1" applyAlignment="1">
      <alignment horizontal="center" vertical="center"/>
    </xf>
    <xf numFmtId="177" fontId="7" fillId="0" borderId="34" xfId="0" applyNumberFormat="1" applyFont="1" applyFill="1" applyBorder="1" applyAlignment="1">
      <alignment horizontal="center" vertical="center"/>
    </xf>
    <xf numFmtId="177" fontId="7" fillId="0" borderId="4" xfId="0" applyNumberFormat="1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/>
    </xf>
    <xf numFmtId="0" fontId="5" fillId="0" borderId="16" xfId="0" applyNumberFormat="1" applyFont="1" applyFill="1" applyBorder="1" applyAlignment="1">
      <alignment horizontal="center" vertical="center"/>
    </xf>
    <xf numFmtId="177" fontId="5" fillId="0" borderId="35" xfId="0" applyNumberFormat="1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center" vertical="center"/>
    </xf>
    <xf numFmtId="177" fontId="6" fillId="0" borderId="19" xfId="0" applyNumberFormat="1" applyFont="1" applyFill="1" applyBorder="1" applyAlignment="1">
      <alignment horizontal="center" vertical="center"/>
    </xf>
    <xf numFmtId="177" fontId="6" fillId="0" borderId="38" xfId="0" applyNumberFormat="1" applyFont="1" applyFill="1" applyBorder="1" applyAlignment="1">
      <alignment horizontal="center" vertical="center"/>
    </xf>
    <xf numFmtId="177" fontId="5" fillId="0" borderId="29" xfId="0" applyNumberFormat="1" applyFont="1" applyFill="1" applyBorder="1" applyAlignment="1">
      <alignment horizontal="center" vertical="center"/>
    </xf>
    <xf numFmtId="177" fontId="5" fillId="0" borderId="39" xfId="0" applyNumberFormat="1" applyFont="1" applyFill="1" applyBorder="1" applyAlignment="1">
      <alignment horizontal="center" vertical="center"/>
    </xf>
    <xf numFmtId="177" fontId="7" fillId="0" borderId="40" xfId="0" applyNumberFormat="1" applyFont="1" applyFill="1" applyBorder="1" applyAlignment="1">
      <alignment horizontal="center" vertical="center"/>
    </xf>
    <xf numFmtId="177" fontId="6" fillId="0" borderId="41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177" fontId="5" fillId="0" borderId="42" xfId="0" applyNumberFormat="1" applyFont="1" applyFill="1" applyBorder="1" applyAlignment="1">
      <alignment horizontal="center" vertical="center"/>
    </xf>
    <xf numFmtId="177" fontId="5" fillId="0" borderId="43" xfId="0" applyNumberFormat="1" applyFont="1" applyFill="1" applyBorder="1" applyAlignment="1">
      <alignment horizontal="center" vertical="center"/>
    </xf>
    <xf numFmtId="177" fontId="7" fillId="0" borderId="44" xfId="0" applyNumberFormat="1" applyFont="1" applyFill="1" applyBorder="1" applyAlignment="1">
      <alignment horizontal="center" vertical="center"/>
    </xf>
    <xf numFmtId="177" fontId="6" fillId="0" borderId="45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4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7" fillId="0" borderId="41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177" fontId="5" fillId="0" borderId="38" xfId="0" applyNumberFormat="1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zoomScaleNormal="100" workbookViewId="0">
      <pane ySplit="8" topLeftCell="A9" activePane="bottomLeft" state="frozen"/>
      <selection pane="bottomLeft" activeCell="P27" sqref="P27"/>
    </sheetView>
  </sheetViews>
  <sheetFormatPr defaultColWidth="9" defaultRowHeight="15" x14ac:dyDescent="0.25"/>
  <cols>
    <col min="1" max="1" width="14.75" style="2" customWidth="1"/>
    <col min="2" max="2" width="9.625" style="5" customWidth="1"/>
    <col min="3" max="3" width="9.75" style="5" customWidth="1"/>
    <col min="4" max="4" width="8.75" style="5" customWidth="1"/>
    <col min="5" max="6" width="6.5" style="5" customWidth="1"/>
    <col min="7" max="7" width="9.375" style="5" customWidth="1"/>
    <col min="8" max="8" width="9.125" style="5" customWidth="1"/>
    <col min="9" max="9" width="8.5" style="5" customWidth="1"/>
    <col min="10" max="16384" width="9" style="2"/>
  </cols>
  <sheetData>
    <row r="1" spans="1:10" s="1" customFormat="1" ht="18.75" x14ac:dyDescent="0.3">
      <c r="A1" s="108" t="s">
        <v>43</v>
      </c>
      <c r="B1" s="108"/>
      <c r="C1" s="108"/>
      <c r="D1" s="108"/>
      <c r="E1" s="108"/>
      <c r="F1" s="108"/>
      <c r="G1" s="108"/>
      <c r="H1" s="108"/>
      <c r="I1" s="108"/>
    </row>
    <row r="2" spans="1:10" s="1" customFormat="1" ht="18.75" x14ac:dyDescent="0.3">
      <c r="A2" s="109" t="s">
        <v>46</v>
      </c>
      <c r="B2" s="109"/>
      <c r="C2" s="109"/>
      <c r="D2" s="109"/>
      <c r="E2" s="109"/>
      <c r="F2" s="109"/>
      <c r="G2" s="109"/>
      <c r="H2" s="109"/>
      <c r="I2" s="109"/>
    </row>
    <row r="3" spans="1:10" ht="9.75" customHeight="1" thickBot="1" x14ac:dyDescent="0.3">
      <c r="A3" s="6"/>
      <c r="B3" s="7"/>
      <c r="C3" s="7"/>
      <c r="D3" s="7"/>
      <c r="E3" s="7"/>
      <c r="F3" s="7"/>
      <c r="G3" s="7"/>
      <c r="H3" s="7"/>
      <c r="I3" s="7"/>
    </row>
    <row r="4" spans="1:10" ht="17.25" customHeight="1" thickBot="1" x14ac:dyDescent="0.3">
      <c r="A4" s="118"/>
      <c r="B4" s="110" t="s">
        <v>1</v>
      </c>
      <c r="C4" s="132"/>
      <c r="D4" s="132"/>
      <c r="E4" s="132"/>
      <c r="F4" s="132"/>
      <c r="G4" s="132"/>
      <c r="H4" s="133"/>
      <c r="I4" s="114" t="s">
        <v>2</v>
      </c>
    </row>
    <row r="5" spans="1:10" s="3" customFormat="1" ht="14.25" customHeight="1" x14ac:dyDescent="0.25">
      <c r="A5" s="119"/>
      <c r="B5" s="121" t="s">
        <v>3</v>
      </c>
      <c r="C5" s="121" t="s">
        <v>4</v>
      </c>
      <c r="D5" s="123"/>
      <c r="E5" s="123"/>
      <c r="F5" s="123"/>
      <c r="G5" s="121" t="s">
        <v>5</v>
      </c>
      <c r="H5" s="123"/>
      <c r="I5" s="115"/>
    </row>
    <row r="6" spans="1:10" s="3" customFormat="1" ht="12.75" customHeight="1" x14ac:dyDescent="0.25">
      <c r="A6" s="119"/>
      <c r="B6" s="122"/>
      <c r="C6" s="122"/>
      <c r="D6" s="122"/>
      <c r="E6" s="122"/>
      <c r="F6" s="122"/>
      <c r="G6" s="122"/>
      <c r="H6" s="122"/>
      <c r="I6" s="115"/>
    </row>
    <row r="7" spans="1:10" ht="75" customHeight="1" x14ac:dyDescent="0.25">
      <c r="A7" s="119"/>
      <c r="B7" s="111" t="s">
        <v>6</v>
      </c>
      <c r="C7" s="124" t="s">
        <v>6</v>
      </c>
      <c r="D7" s="126" t="s">
        <v>7</v>
      </c>
      <c r="E7" s="128" t="s">
        <v>8</v>
      </c>
      <c r="F7" s="129"/>
      <c r="G7" s="130" t="s">
        <v>9</v>
      </c>
      <c r="H7" s="111" t="s">
        <v>10</v>
      </c>
      <c r="I7" s="115"/>
    </row>
    <row r="8" spans="1:10" ht="25.9" customHeight="1" thickBot="1" x14ac:dyDescent="0.3">
      <c r="A8" s="120"/>
      <c r="B8" s="112"/>
      <c r="C8" s="125"/>
      <c r="D8" s="127"/>
      <c r="E8" s="8" t="s">
        <v>11</v>
      </c>
      <c r="F8" s="9" t="s">
        <v>12</v>
      </c>
      <c r="G8" s="131"/>
      <c r="H8" s="112"/>
      <c r="I8" s="116"/>
    </row>
    <row r="9" spans="1:10" ht="15.75" thickBot="1" x14ac:dyDescent="0.3">
      <c r="A9" s="10" t="s">
        <v>13</v>
      </c>
      <c r="B9" s="11"/>
      <c r="C9" s="11"/>
      <c r="D9" s="11"/>
      <c r="E9" s="11"/>
      <c r="F9" s="11"/>
      <c r="G9" s="11"/>
      <c r="H9" s="11"/>
      <c r="I9" s="12"/>
    </row>
    <row r="10" spans="1:10" x14ac:dyDescent="0.25">
      <c r="A10" s="13" t="s">
        <v>14</v>
      </c>
      <c r="B10" s="14">
        <v>0</v>
      </c>
      <c r="C10" s="15">
        <v>448</v>
      </c>
      <c r="D10" s="16">
        <v>18</v>
      </c>
      <c r="E10" s="16">
        <v>568</v>
      </c>
      <c r="F10" s="17">
        <v>10</v>
      </c>
      <c r="G10" s="18">
        <v>0</v>
      </c>
      <c r="H10" s="19">
        <v>162</v>
      </c>
      <c r="I10" s="20">
        <f>SUM(B10:H10)</f>
        <v>1206</v>
      </c>
      <c r="J10" s="4"/>
    </row>
    <row r="11" spans="1:10" x14ac:dyDescent="0.25">
      <c r="A11" s="21" t="s">
        <v>15</v>
      </c>
      <c r="B11" s="22">
        <v>0</v>
      </c>
      <c r="C11" s="23">
        <v>462</v>
      </c>
      <c r="D11" s="24">
        <v>6</v>
      </c>
      <c r="E11" s="24">
        <v>270</v>
      </c>
      <c r="F11" s="25">
        <v>0</v>
      </c>
      <c r="G11" s="26">
        <v>0</v>
      </c>
      <c r="H11" s="27">
        <v>54</v>
      </c>
      <c r="I11" s="28">
        <f>SUM(B11:H11)</f>
        <v>792</v>
      </c>
      <c r="J11" s="4"/>
    </row>
    <row r="12" spans="1:10" x14ac:dyDescent="0.25">
      <c r="A12" s="21" t="s">
        <v>16</v>
      </c>
      <c r="B12" s="22">
        <v>0</v>
      </c>
      <c r="C12" s="23">
        <v>232</v>
      </c>
      <c r="D12" s="24">
        <v>22</v>
      </c>
      <c r="E12" s="24">
        <v>678</v>
      </c>
      <c r="F12" s="25">
        <v>0</v>
      </c>
      <c r="G12" s="26">
        <v>0</v>
      </c>
      <c r="H12" s="27">
        <f>191+8</f>
        <v>199</v>
      </c>
      <c r="I12" s="29">
        <f>SUM(B12:H12)</f>
        <v>1131</v>
      </c>
      <c r="J12" s="4"/>
    </row>
    <row r="13" spans="1:10" x14ac:dyDescent="0.25">
      <c r="A13" s="21" t="s">
        <v>17</v>
      </c>
      <c r="B13" s="30">
        <v>2</v>
      </c>
      <c r="C13" s="23">
        <f>293-3</f>
        <v>290</v>
      </c>
      <c r="D13" s="24">
        <v>15</v>
      </c>
      <c r="E13" s="31">
        <v>0</v>
      </c>
      <c r="F13" s="25">
        <v>0</v>
      </c>
      <c r="G13" s="26">
        <v>0</v>
      </c>
      <c r="H13" s="27">
        <v>130</v>
      </c>
      <c r="I13" s="32">
        <f>SUM(B13:H13)</f>
        <v>437</v>
      </c>
      <c r="J13" s="4"/>
    </row>
    <row r="14" spans="1:10" ht="15.75" thickBot="1" x14ac:dyDescent="0.3">
      <c r="A14" s="33" t="s">
        <v>18</v>
      </c>
      <c r="B14" s="34">
        <v>0</v>
      </c>
      <c r="C14" s="35">
        <v>1483</v>
      </c>
      <c r="D14" s="36">
        <v>0</v>
      </c>
      <c r="E14" s="37">
        <v>572</v>
      </c>
      <c r="F14" s="25">
        <v>8</v>
      </c>
      <c r="G14" s="38">
        <v>0</v>
      </c>
      <c r="H14" s="39">
        <v>0</v>
      </c>
      <c r="I14" s="40">
        <f>SUM(B14:H14)</f>
        <v>2063</v>
      </c>
      <c r="J14" s="4"/>
    </row>
    <row r="15" spans="1:10" ht="16.5" customHeight="1" x14ac:dyDescent="0.25">
      <c r="A15" s="41" t="s">
        <v>19</v>
      </c>
      <c r="B15" s="42" t="s">
        <v>20</v>
      </c>
      <c r="C15" s="43">
        <f>SUM(C10:C14)</f>
        <v>2915</v>
      </c>
      <c r="D15" s="44">
        <f>SUM(D10:D14)</f>
        <v>61</v>
      </c>
      <c r="E15" s="97">
        <f>SUM(E10:F14)</f>
        <v>2106</v>
      </c>
      <c r="F15" s="113"/>
      <c r="G15" s="45">
        <v>0</v>
      </c>
      <c r="H15" s="46">
        <f>SUM(H10:H14)</f>
        <v>545</v>
      </c>
      <c r="I15" s="47" t="s">
        <v>20</v>
      </c>
      <c r="J15" s="4"/>
    </row>
    <row r="16" spans="1:10" ht="15.75" thickBot="1" x14ac:dyDescent="0.3">
      <c r="A16" s="48" t="s">
        <v>21</v>
      </c>
      <c r="B16" s="49">
        <f>SUM(B10:B14)</f>
        <v>2</v>
      </c>
      <c r="C16" s="91">
        <f>SUM(C15:F15)</f>
        <v>5082</v>
      </c>
      <c r="D16" s="92"/>
      <c r="E16" s="92"/>
      <c r="F16" s="117"/>
      <c r="G16" s="95">
        <f>SUM(G15:H15)</f>
        <v>545</v>
      </c>
      <c r="H16" s="96"/>
      <c r="I16" s="50">
        <f>SUM(I10:I14)</f>
        <v>5629</v>
      </c>
      <c r="J16" s="4"/>
    </row>
    <row r="17" spans="1:10" ht="15.75" thickBot="1" x14ac:dyDescent="0.3">
      <c r="A17" s="10" t="s">
        <v>22</v>
      </c>
      <c r="B17" s="51"/>
      <c r="C17" s="51"/>
      <c r="D17" s="51"/>
      <c r="E17" s="51"/>
      <c r="F17" s="51"/>
      <c r="G17" s="51"/>
      <c r="H17" s="51"/>
      <c r="I17" s="52"/>
      <c r="J17" s="4"/>
    </row>
    <row r="18" spans="1:10" x14ac:dyDescent="0.25">
      <c r="A18" s="13" t="s">
        <v>23</v>
      </c>
      <c r="B18" s="53">
        <v>0</v>
      </c>
      <c r="C18" s="15">
        <v>713</v>
      </c>
      <c r="D18" s="16">
        <v>52</v>
      </c>
      <c r="E18" s="16">
        <v>476</v>
      </c>
      <c r="F18" s="17">
        <v>0</v>
      </c>
      <c r="G18" s="54">
        <v>112</v>
      </c>
      <c r="H18" s="19">
        <v>461</v>
      </c>
      <c r="I18" s="42">
        <f>SUM(B18:H18)</f>
        <v>1814</v>
      </c>
      <c r="J18" s="4"/>
    </row>
    <row r="19" spans="1:10" x14ac:dyDescent="0.25">
      <c r="A19" s="21" t="s">
        <v>24</v>
      </c>
      <c r="B19" s="55">
        <v>0</v>
      </c>
      <c r="C19" s="23">
        <v>648</v>
      </c>
      <c r="D19" s="24">
        <v>11</v>
      </c>
      <c r="E19" s="24">
        <v>1770</v>
      </c>
      <c r="F19" s="25">
        <v>0</v>
      </c>
      <c r="G19" s="26">
        <v>0</v>
      </c>
      <c r="H19" s="27">
        <v>99</v>
      </c>
      <c r="I19" s="29">
        <f>SUM(B19:H19)</f>
        <v>2528</v>
      </c>
      <c r="J19" s="4"/>
    </row>
    <row r="20" spans="1:10" ht="15.75" thickBot="1" x14ac:dyDescent="0.3">
      <c r="A20" s="56" t="s">
        <v>0</v>
      </c>
      <c r="B20" s="57">
        <v>0</v>
      </c>
      <c r="C20" s="58">
        <v>98</v>
      </c>
      <c r="D20" s="59">
        <v>26</v>
      </c>
      <c r="E20" s="24">
        <v>908</v>
      </c>
      <c r="F20" s="25">
        <v>0</v>
      </c>
      <c r="G20" s="60">
        <v>0</v>
      </c>
      <c r="H20" s="61">
        <v>246</v>
      </c>
      <c r="I20" s="40">
        <f>SUM(B20:H20)</f>
        <v>1278</v>
      </c>
      <c r="J20" s="4"/>
    </row>
    <row r="21" spans="1:10" ht="16.5" customHeight="1" x14ac:dyDescent="0.25">
      <c r="A21" s="41" t="s">
        <v>19</v>
      </c>
      <c r="B21" s="42" t="s">
        <v>20</v>
      </c>
      <c r="C21" s="62">
        <f>SUM(C18:C20)</f>
        <v>1459</v>
      </c>
      <c r="D21" s="63">
        <f>SUM(D18:D20)</f>
        <v>89</v>
      </c>
      <c r="E21" s="97">
        <f>SUM(E18:F20)</f>
        <v>3154</v>
      </c>
      <c r="F21" s="113"/>
      <c r="G21" s="43">
        <f>SUM(G18:G20)</f>
        <v>112</v>
      </c>
      <c r="H21" s="46">
        <f>SUM(H18:H20)</f>
        <v>806</v>
      </c>
      <c r="I21" s="64" t="s">
        <v>20</v>
      </c>
      <c r="J21" s="4"/>
    </row>
    <row r="22" spans="1:10" ht="15.75" thickBot="1" x14ac:dyDescent="0.3">
      <c r="A22" s="65" t="s">
        <v>25</v>
      </c>
      <c r="B22" s="49">
        <v>0</v>
      </c>
      <c r="C22" s="91">
        <f>SUM(C21:F21)</f>
        <v>4702</v>
      </c>
      <c r="D22" s="92"/>
      <c r="E22" s="93"/>
      <c r="F22" s="94"/>
      <c r="G22" s="95">
        <f>SUM(G21:H21)</f>
        <v>918</v>
      </c>
      <c r="H22" s="96"/>
      <c r="I22" s="50">
        <f>SUM(I18:I20)</f>
        <v>5620</v>
      </c>
      <c r="J22" s="4"/>
    </row>
    <row r="23" spans="1:10" ht="15.75" thickBot="1" x14ac:dyDescent="0.3">
      <c r="A23" s="10" t="s">
        <v>26</v>
      </c>
      <c r="B23" s="51"/>
      <c r="C23" s="51"/>
      <c r="D23" s="51"/>
      <c r="E23" s="51"/>
      <c r="F23" s="51"/>
      <c r="G23" s="51"/>
      <c r="H23" s="51"/>
      <c r="I23" s="52"/>
      <c r="J23" s="4"/>
    </row>
    <row r="24" spans="1:10" x14ac:dyDescent="0.25">
      <c r="A24" s="13" t="s">
        <v>27</v>
      </c>
      <c r="B24" s="53">
        <v>0</v>
      </c>
      <c r="C24" s="15">
        <v>1071</v>
      </c>
      <c r="D24" s="16">
        <v>20</v>
      </c>
      <c r="E24" s="16">
        <v>446</v>
      </c>
      <c r="F24" s="17">
        <v>0</v>
      </c>
      <c r="G24" s="54">
        <v>280</v>
      </c>
      <c r="H24" s="19">
        <v>188</v>
      </c>
      <c r="I24" s="20">
        <f>SUM(B24:H24)</f>
        <v>2005</v>
      </c>
      <c r="J24" s="4"/>
    </row>
    <row r="25" spans="1:10" x14ac:dyDescent="0.25">
      <c r="A25" s="21" t="s">
        <v>28</v>
      </c>
      <c r="B25" s="66">
        <v>0</v>
      </c>
      <c r="C25" s="67">
        <v>1005</v>
      </c>
      <c r="D25" s="68">
        <v>6</v>
      </c>
      <c r="E25" s="31">
        <v>0</v>
      </c>
      <c r="F25" s="25">
        <v>0</v>
      </c>
      <c r="G25" s="69">
        <f>273-1</f>
        <v>272</v>
      </c>
      <c r="H25" s="70">
        <v>54</v>
      </c>
      <c r="I25" s="32">
        <f>SUM(B25:H25)</f>
        <v>1337</v>
      </c>
      <c r="J25" s="4"/>
    </row>
    <row r="26" spans="1:10" ht="15.75" thickBot="1" x14ac:dyDescent="0.3">
      <c r="A26" s="33" t="s">
        <v>29</v>
      </c>
      <c r="B26" s="71">
        <v>0</v>
      </c>
      <c r="C26" s="35">
        <f>1146+1</f>
        <v>1147</v>
      </c>
      <c r="D26" s="37">
        <v>28</v>
      </c>
      <c r="E26" s="37">
        <v>870</v>
      </c>
      <c r="F26" s="25">
        <v>0</v>
      </c>
      <c r="G26" s="72">
        <v>238</v>
      </c>
      <c r="H26" s="73">
        <v>256</v>
      </c>
      <c r="I26" s="40">
        <f>SUM(B26:H26)</f>
        <v>2539</v>
      </c>
      <c r="J26" s="4"/>
    </row>
    <row r="27" spans="1:10" x14ac:dyDescent="0.25">
      <c r="A27" s="41" t="s">
        <v>19</v>
      </c>
      <c r="B27" s="42" t="s">
        <v>20</v>
      </c>
      <c r="C27" s="62">
        <f>SUM(C24:C26)</f>
        <v>3223</v>
      </c>
      <c r="D27" s="63">
        <f>SUM(D24:D26)</f>
        <v>54</v>
      </c>
      <c r="E27" s="97">
        <f>SUM(E24:F26)</f>
        <v>1316</v>
      </c>
      <c r="F27" s="98"/>
      <c r="G27" s="62">
        <f>SUM(G24:G26)</f>
        <v>790</v>
      </c>
      <c r="H27" s="46">
        <f>SUM(H24:H26)</f>
        <v>498</v>
      </c>
      <c r="I27" s="64" t="s">
        <v>20</v>
      </c>
      <c r="J27" s="4"/>
    </row>
    <row r="28" spans="1:10" ht="15.75" thickBot="1" x14ac:dyDescent="0.3">
      <c r="A28" s="65" t="s">
        <v>30</v>
      </c>
      <c r="B28" s="74">
        <v>0</v>
      </c>
      <c r="C28" s="91">
        <f>SUM(C27:F27)</f>
        <v>4593</v>
      </c>
      <c r="D28" s="92"/>
      <c r="E28" s="93"/>
      <c r="F28" s="94"/>
      <c r="G28" s="95">
        <f>SUM(G27:H27)</f>
        <v>1288</v>
      </c>
      <c r="H28" s="96"/>
      <c r="I28" s="50">
        <f>SUM(I24:I26)</f>
        <v>5881</v>
      </c>
      <c r="J28" s="4"/>
    </row>
    <row r="29" spans="1:10" ht="15.75" thickBot="1" x14ac:dyDescent="0.3">
      <c r="A29" s="10" t="s">
        <v>31</v>
      </c>
      <c r="B29" s="51"/>
      <c r="C29" s="51"/>
      <c r="D29" s="51"/>
      <c r="E29" s="51"/>
      <c r="F29" s="51"/>
      <c r="G29" s="51"/>
      <c r="H29" s="51"/>
      <c r="I29" s="52"/>
      <c r="J29" s="4"/>
    </row>
    <row r="30" spans="1:10" x14ac:dyDescent="0.25">
      <c r="A30" s="13" t="s">
        <v>32</v>
      </c>
      <c r="B30" s="53">
        <v>0</v>
      </c>
      <c r="C30" s="15">
        <f>1354</f>
        <v>1354</v>
      </c>
      <c r="D30" s="16">
        <v>88</v>
      </c>
      <c r="E30" s="16">
        <v>266</v>
      </c>
      <c r="F30" s="17">
        <v>0</v>
      </c>
      <c r="G30" s="18">
        <v>0</v>
      </c>
      <c r="H30" s="19">
        <v>253</v>
      </c>
      <c r="I30" s="42">
        <f>SUM(B30:H30)</f>
        <v>1961</v>
      </c>
      <c r="J30" s="4"/>
    </row>
    <row r="31" spans="1:10" x14ac:dyDescent="0.25">
      <c r="A31" s="21" t="s">
        <v>33</v>
      </c>
      <c r="B31" s="55">
        <v>0</v>
      </c>
      <c r="C31" s="23">
        <f>1236</f>
        <v>1236</v>
      </c>
      <c r="D31" s="24">
        <v>8</v>
      </c>
      <c r="E31" s="24">
        <v>349</v>
      </c>
      <c r="F31" s="25">
        <v>0</v>
      </c>
      <c r="G31" s="26">
        <v>0</v>
      </c>
      <c r="H31" s="27">
        <v>72</v>
      </c>
      <c r="I31" s="29">
        <f>SUM(B31:H31)</f>
        <v>1665</v>
      </c>
      <c r="J31" s="4"/>
    </row>
    <row r="32" spans="1:10" x14ac:dyDescent="0.25">
      <c r="A32" s="21" t="s">
        <v>34</v>
      </c>
      <c r="B32" s="55">
        <v>0</v>
      </c>
      <c r="C32" s="23">
        <f>931+4</f>
        <v>935</v>
      </c>
      <c r="D32" s="24">
        <v>810</v>
      </c>
      <c r="E32" s="24">
        <v>48</v>
      </c>
      <c r="F32" s="25">
        <v>0</v>
      </c>
      <c r="G32" s="75">
        <v>299</v>
      </c>
      <c r="H32" s="27">
        <v>544</v>
      </c>
      <c r="I32" s="32">
        <f>SUM(B32:H32)</f>
        <v>2636</v>
      </c>
      <c r="J32" s="4"/>
    </row>
    <row r="33" spans="1:10" ht="15.75" thickBot="1" x14ac:dyDescent="0.3">
      <c r="A33" s="33" t="s">
        <v>35</v>
      </c>
      <c r="B33" s="71">
        <v>0</v>
      </c>
      <c r="C33" s="35">
        <v>943</v>
      </c>
      <c r="D33" s="37">
        <v>14</v>
      </c>
      <c r="E33" s="37">
        <v>1093</v>
      </c>
      <c r="F33" s="25">
        <v>0</v>
      </c>
      <c r="G33" s="26">
        <v>0</v>
      </c>
      <c r="H33" s="73">
        <v>135</v>
      </c>
      <c r="I33" s="40">
        <f>SUM(B33:H33)</f>
        <v>2185</v>
      </c>
      <c r="J33" s="4"/>
    </row>
    <row r="34" spans="1:10" x14ac:dyDescent="0.25">
      <c r="A34" s="41" t="s">
        <v>19</v>
      </c>
      <c r="B34" s="42" t="s">
        <v>45</v>
      </c>
      <c r="C34" s="62">
        <f>SUM(C30:C33)</f>
        <v>4468</v>
      </c>
      <c r="D34" s="63">
        <f>SUM(D30:D33)</f>
        <v>920</v>
      </c>
      <c r="E34" s="97">
        <f>SUM(E30:F33)</f>
        <v>1756</v>
      </c>
      <c r="F34" s="98"/>
      <c r="G34" s="62">
        <f>SUM(G30:G33)</f>
        <v>299</v>
      </c>
      <c r="H34" s="46">
        <f>SUM(H30:H33)</f>
        <v>1004</v>
      </c>
      <c r="I34" s="64" t="s">
        <v>20</v>
      </c>
      <c r="J34" s="4"/>
    </row>
    <row r="35" spans="1:10" ht="15.75" thickBot="1" x14ac:dyDescent="0.3">
      <c r="A35" s="65" t="s">
        <v>36</v>
      </c>
      <c r="B35" s="74">
        <v>0</v>
      </c>
      <c r="C35" s="91">
        <f>SUM(C34:F34)</f>
        <v>7144</v>
      </c>
      <c r="D35" s="92"/>
      <c r="E35" s="93"/>
      <c r="F35" s="94"/>
      <c r="G35" s="95">
        <f>SUM(G34:H34)</f>
        <v>1303</v>
      </c>
      <c r="H35" s="96"/>
      <c r="I35" s="50">
        <f>SUM(I30:I33)</f>
        <v>8447</v>
      </c>
      <c r="J35" s="4"/>
    </row>
    <row r="36" spans="1:10" ht="15.75" thickBot="1" x14ac:dyDescent="0.3">
      <c r="A36" s="10" t="s">
        <v>37</v>
      </c>
      <c r="B36" s="51"/>
      <c r="C36" s="51"/>
      <c r="D36" s="51"/>
      <c r="E36" s="51"/>
      <c r="F36" s="51"/>
      <c r="G36" s="51"/>
      <c r="H36" s="51"/>
      <c r="I36" s="52"/>
      <c r="J36" s="4"/>
    </row>
    <row r="37" spans="1:10" x14ac:dyDescent="0.25">
      <c r="A37" s="76" t="s">
        <v>38</v>
      </c>
      <c r="B37" s="53">
        <v>0</v>
      </c>
      <c r="C37" s="15">
        <v>940</v>
      </c>
      <c r="D37" s="16">
        <v>6</v>
      </c>
      <c r="E37" s="16">
        <v>854</v>
      </c>
      <c r="F37" s="17">
        <v>0</v>
      </c>
      <c r="G37" s="54">
        <v>264</v>
      </c>
      <c r="H37" s="19">
        <v>54</v>
      </c>
      <c r="I37" s="20">
        <f>SUM(B37:H37)</f>
        <v>2118</v>
      </c>
      <c r="J37" s="4"/>
    </row>
    <row r="38" spans="1:10" x14ac:dyDescent="0.25">
      <c r="A38" s="77" t="s">
        <v>39</v>
      </c>
      <c r="B38" s="55">
        <v>0</v>
      </c>
      <c r="C38" s="23">
        <v>606</v>
      </c>
      <c r="D38" s="24">
        <v>17</v>
      </c>
      <c r="E38" s="24">
        <v>953</v>
      </c>
      <c r="F38" s="25">
        <v>0</v>
      </c>
      <c r="G38" s="75">
        <v>316</v>
      </c>
      <c r="H38" s="27">
        <v>158</v>
      </c>
      <c r="I38" s="32">
        <f>SUM(B38:H38)</f>
        <v>2050</v>
      </c>
      <c r="J38" s="4"/>
    </row>
    <row r="39" spans="1:10" ht="15.75" thickBot="1" x14ac:dyDescent="0.3">
      <c r="A39" s="78" t="s">
        <v>40</v>
      </c>
      <c r="B39" s="71">
        <v>0</v>
      </c>
      <c r="C39" s="35">
        <v>1691</v>
      </c>
      <c r="D39" s="37">
        <v>46</v>
      </c>
      <c r="E39" s="37">
        <v>1251</v>
      </c>
      <c r="F39" s="25">
        <v>0</v>
      </c>
      <c r="G39" s="72">
        <v>72</v>
      </c>
      <c r="H39" s="73">
        <v>419</v>
      </c>
      <c r="I39" s="40">
        <f>SUM(B39:H39)</f>
        <v>3479</v>
      </c>
      <c r="J39" s="4"/>
    </row>
    <row r="40" spans="1:10" x14ac:dyDescent="0.25">
      <c r="A40" s="79" t="s">
        <v>19</v>
      </c>
      <c r="B40" s="42" t="s">
        <v>45</v>
      </c>
      <c r="C40" s="62">
        <f>SUM(C37:C39)</f>
        <v>3237</v>
      </c>
      <c r="D40" s="63">
        <f>SUM(D37:D39)</f>
        <v>69</v>
      </c>
      <c r="E40" s="97">
        <f>SUM(E37:F39)</f>
        <v>3058</v>
      </c>
      <c r="F40" s="98"/>
      <c r="G40" s="43">
        <f>SUM(G37:G39)</f>
        <v>652</v>
      </c>
      <c r="H40" s="46">
        <f>SUM(H37:H39)</f>
        <v>631</v>
      </c>
      <c r="I40" s="64" t="s">
        <v>20</v>
      </c>
      <c r="J40" s="4"/>
    </row>
    <row r="41" spans="1:10" ht="15.75" thickBot="1" x14ac:dyDescent="0.3">
      <c r="A41" s="80" t="s">
        <v>41</v>
      </c>
      <c r="B41" s="81">
        <v>0</v>
      </c>
      <c r="C41" s="99">
        <f>SUM(C40:F40)</f>
        <v>6364</v>
      </c>
      <c r="D41" s="100"/>
      <c r="E41" s="101"/>
      <c r="F41" s="102"/>
      <c r="G41" s="103">
        <f>SUM(G40:H40)</f>
        <v>1283</v>
      </c>
      <c r="H41" s="104"/>
      <c r="I41" s="82">
        <f>SUM(I37:I39)</f>
        <v>7647</v>
      </c>
      <c r="J41" s="4"/>
    </row>
    <row r="42" spans="1:10" ht="15" customHeight="1" thickTop="1" x14ac:dyDescent="0.25">
      <c r="A42" s="83" t="s">
        <v>19</v>
      </c>
      <c r="B42" s="84" t="s">
        <v>20</v>
      </c>
      <c r="C42" s="85">
        <f>SUM(C15,C21,C27,C34,C40)</f>
        <v>15302</v>
      </c>
      <c r="D42" s="86">
        <f>SUM(D15,D21,D27,D34,D40)</f>
        <v>1193</v>
      </c>
      <c r="E42" s="105">
        <f>SUM(E15,E21,E27,E34,E40)</f>
        <v>11390</v>
      </c>
      <c r="F42" s="106"/>
      <c r="G42" s="85">
        <f>SUM(G15,G21,G27,G34,G40)</f>
        <v>1853</v>
      </c>
      <c r="H42" s="87">
        <f>SUM(H15,H21,H27,H34,H40)</f>
        <v>3484</v>
      </c>
      <c r="I42" s="88" t="s">
        <v>20</v>
      </c>
      <c r="J42" s="4"/>
    </row>
    <row r="43" spans="1:10" ht="15.75" thickBot="1" x14ac:dyDescent="0.3">
      <c r="A43" s="89" t="s">
        <v>42</v>
      </c>
      <c r="B43" s="90">
        <f>SUM(B41,B35,B28,B22,B16)</f>
        <v>2</v>
      </c>
      <c r="C43" s="91">
        <f>SUM(C42:F42)</f>
        <v>27885</v>
      </c>
      <c r="D43" s="92"/>
      <c r="E43" s="93"/>
      <c r="F43" s="94"/>
      <c r="G43" s="95">
        <f>SUM(G42:H42)</f>
        <v>5337</v>
      </c>
      <c r="H43" s="96"/>
      <c r="I43" s="50">
        <f>SUM(I16,I22,I28,I35,I41)</f>
        <v>33224</v>
      </c>
      <c r="J43" s="4"/>
    </row>
    <row r="44" spans="1:10" x14ac:dyDescent="0.25">
      <c r="A44" s="107"/>
      <c r="B44" s="107"/>
      <c r="C44" s="107"/>
      <c r="D44" s="107"/>
      <c r="E44" s="107"/>
      <c r="F44" s="107"/>
      <c r="G44" s="107"/>
    </row>
    <row r="45" spans="1:10" x14ac:dyDescent="0.25">
      <c r="A45" s="2" t="s">
        <v>44</v>
      </c>
    </row>
  </sheetData>
  <mergeCells count="33">
    <mergeCell ref="E15:F15"/>
    <mergeCell ref="C16:F16"/>
    <mergeCell ref="G16:H16"/>
    <mergeCell ref="E34:F34"/>
    <mergeCell ref="A4:A8"/>
    <mergeCell ref="B5:B6"/>
    <mergeCell ref="C5:F6"/>
    <mergeCell ref="G5:H6"/>
    <mergeCell ref="C7:C8"/>
    <mergeCell ref="D7:D8"/>
    <mergeCell ref="E7:F7"/>
    <mergeCell ref="G7:G8"/>
    <mergeCell ref="B4:H4"/>
    <mergeCell ref="A44:G44"/>
    <mergeCell ref="A1:I1"/>
    <mergeCell ref="A2:I2"/>
    <mergeCell ref="B7:B8"/>
    <mergeCell ref="H7:H8"/>
    <mergeCell ref="E21:F21"/>
    <mergeCell ref="C22:F22"/>
    <mergeCell ref="G22:H22"/>
    <mergeCell ref="C35:F35"/>
    <mergeCell ref="G35:H35"/>
    <mergeCell ref="E27:F27"/>
    <mergeCell ref="C28:F28"/>
    <mergeCell ref="G28:H28"/>
    <mergeCell ref="I4:I8"/>
    <mergeCell ref="C43:F43"/>
    <mergeCell ref="G43:H43"/>
    <mergeCell ref="E40:F40"/>
    <mergeCell ref="C41:F41"/>
    <mergeCell ref="G41:H41"/>
    <mergeCell ref="E42:F42"/>
  </mergeCells>
  <phoneticPr fontId="1" type="noConversion"/>
  <pageMargins left="0.55118110236220474" right="0.47244094488188981" top="0.59055118110236227" bottom="0.59055118110236227" header="0.31496062992125984" footer="0.31496062992125984"/>
  <pageSetup paperSize="9" scale="99" fitToHeight="0" orientation="portrait" cellComments="atEnd" r:id="rId1"/>
  <headerFooter alignWithMargins="0"/>
  <ignoredErrors>
    <ignoredError sqref="C42 G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Capacity of Sub. RCHEs</vt:lpstr>
      <vt:lpstr>'Capacity of Sub. RCHEs'!Print_Area</vt:lpstr>
    </vt:vector>
  </TitlesOfParts>
  <Company>Hong Kong SAR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 Kong SAR Government</dc:creator>
  <cp:lastModifiedBy>A(E)4</cp:lastModifiedBy>
  <cp:lastPrinted>2025-04-29T01:12:13Z</cp:lastPrinted>
  <dcterms:created xsi:type="dcterms:W3CDTF">1999-04-01T01:30:50Z</dcterms:created>
  <dcterms:modified xsi:type="dcterms:W3CDTF">2026-04-23T01:08:18Z</dcterms:modified>
  <cp:contentStatus/>
</cp:coreProperties>
</file>