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5-12\"/>
    </mc:Choice>
  </mc:AlternateContent>
  <xr:revisionPtr revIDLastSave="0" documentId="13_ncr:1_{F9E012C6-EA87-4580-8A17-9E2475C0E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city of Sub. RCHEs" sheetId="2" r:id="rId1"/>
  </sheets>
  <definedNames>
    <definedName name="_xlnm.Print_Area" localSheetId="0">'Capacity of Sub. RCHEs'!$A$1:$J$45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2" l="1"/>
  <c r="D14" i="2"/>
  <c r="D32" i="2"/>
  <c r="D26" i="2"/>
  <c r="F15" i="2" l="1"/>
  <c r="F21" i="2"/>
  <c r="F27" i="2"/>
  <c r="F34" i="2"/>
  <c r="D31" i="2" l="1"/>
  <c r="D30" i="2"/>
  <c r="H25" i="2"/>
  <c r="C16" i="2" l="1"/>
  <c r="C43" i="2" s="1"/>
  <c r="D13" i="2" l="1"/>
  <c r="E40" i="2" l="1"/>
  <c r="F40" i="2"/>
  <c r="D41" i="2" l="1"/>
  <c r="J10" i="2"/>
  <c r="J11" i="2"/>
  <c r="I12" i="2"/>
  <c r="J12" i="2"/>
  <c r="J13" i="2"/>
  <c r="D15" i="2"/>
  <c r="J14" i="2"/>
  <c r="E15" i="2"/>
  <c r="I15" i="2"/>
  <c r="H16" i="2" s="1"/>
  <c r="J18" i="2"/>
  <c r="J19" i="2"/>
  <c r="J20" i="2"/>
  <c r="D21" i="2"/>
  <c r="E21" i="2"/>
  <c r="D22" i="2"/>
  <c r="H21" i="2"/>
  <c r="H22" i="2" s="1"/>
  <c r="I21" i="2"/>
  <c r="J24" i="2"/>
  <c r="J25" i="2"/>
  <c r="J26" i="2"/>
  <c r="E27" i="2"/>
  <c r="H27" i="2"/>
  <c r="I27" i="2"/>
  <c r="H28" i="2"/>
  <c r="J30" i="2"/>
  <c r="J31" i="2"/>
  <c r="J32" i="2"/>
  <c r="J33" i="2"/>
  <c r="D34" i="2"/>
  <c r="E34" i="2"/>
  <c r="H34" i="2"/>
  <c r="I34" i="2"/>
  <c r="J37" i="2"/>
  <c r="J38" i="2"/>
  <c r="J39" i="2"/>
  <c r="H40" i="2"/>
  <c r="I40" i="2"/>
  <c r="H41" i="2"/>
  <c r="H35" i="2" l="1"/>
  <c r="E42" i="2"/>
  <c r="F42" i="2"/>
  <c r="I42" i="2"/>
  <c r="J41" i="2"/>
  <c r="D35" i="2"/>
  <c r="J22" i="2"/>
  <c r="J16" i="2"/>
  <c r="J35" i="2"/>
  <c r="J28" i="2"/>
  <c r="D16" i="2"/>
  <c r="H42" i="2"/>
  <c r="D27" i="2"/>
  <c r="D28" i="2" s="1"/>
  <c r="H43" i="2" l="1"/>
  <c r="D42" i="2"/>
  <c r="D43" i="2" s="1"/>
  <c r="J43" i="2"/>
</calcChain>
</file>

<file path=xl/sharedStrings.xml><?xml version="1.0" encoding="utf-8"?>
<sst xmlns="http://schemas.openxmlformats.org/spreadsheetml/2006/main" count="71" uniqueCount="48">
  <si>
    <t>Yau Tsim Mong</t>
  </si>
  <si>
    <t>Capacity</t>
    <phoneticPr fontId="1" type="noConversion"/>
  </si>
  <si>
    <t>Total</t>
    <phoneticPr fontId="1" type="noConversion"/>
  </si>
  <si>
    <t>Hostel</t>
    <phoneticPr fontId="1" type="noConversion"/>
  </si>
  <si>
    <t>Home for 
the Aged</t>
    <phoneticPr fontId="1" type="noConversion"/>
  </si>
  <si>
    <t>Care-and-Attention Home*</t>
    <phoneticPr fontId="1" type="noConversion"/>
  </si>
  <si>
    <t>Nursing Home</t>
    <phoneticPr fontId="1" type="noConversion"/>
  </si>
  <si>
    <t>Subvented Home Operated by NGO</t>
    <phoneticPr fontId="1" type="noConversion"/>
  </si>
  <si>
    <t>Contract Home</t>
    <phoneticPr fontId="1" type="noConversion"/>
  </si>
  <si>
    <t>Private Home Participating in "Enhanced Bought Place 
Scheme"</t>
    <phoneticPr fontId="1" type="noConversion"/>
  </si>
  <si>
    <t>Subvented and self-financing Home Operated by NGO</t>
    <phoneticPr fontId="1" type="noConversion"/>
  </si>
  <si>
    <t>Contract 
Home</t>
    <phoneticPr fontId="1" type="noConversion"/>
  </si>
  <si>
    <t>EA1</t>
    <phoneticPr fontId="1" type="noConversion"/>
  </si>
  <si>
    <t>EA2</t>
    <phoneticPr fontId="1" type="noConversion"/>
  </si>
  <si>
    <t>Hong Kong</t>
    <phoneticPr fontId="1" type="noConversion"/>
  </si>
  <si>
    <t xml:space="preserve">Eastern </t>
    <phoneticPr fontId="1" type="noConversion"/>
  </si>
  <si>
    <t>Wanchai</t>
    <phoneticPr fontId="1" type="noConversion"/>
  </si>
  <si>
    <t>Central &amp; Western</t>
    <phoneticPr fontId="1" type="noConversion"/>
  </si>
  <si>
    <t>Islands</t>
    <phoneticPr fontId="1" type="noConversion"/>
  </si>
  <si>
    <t xml:space="preserve">Southern </t>
    <phoneticPr fontId="1" type="noConversion"/>
  </si>
  <si>
    <t>Sub-total:</t>
    <phoneticPr fontId="1" type="noConversion"/>
  </si>
  <si>
    <t>-</t>
    <phoneticPr fontId="1" type="noConversion"/>
  </si>
  <si>
    <t>HK Total:</t>
    <phoneticPr fontId="1" type="noConversion"/>
  </si>
  <si>
    <t>West Kowloon</t>
    <phoneticPr fontId="1" type="noConversion"/>
  </si>
  <si>
    <t>Shamshuipo</t>
    <phoneticPr fontId="1" type="noConversion"/>
  </si>
  <si>
    <t xml:space="preserve">Kowloon City </t>
    <phoneticPr fontId="1" type="noConversion"/>
  </si>
  <si>
    <t>WK Total:</t>
    <phoneticPr fontId="1" type="noConversion"/>
  </si>
  <si>
    <t>East Kowloon</t>
    <phoneticPr fontId="1" type="noConversion"/>
  </si>
  <si>
    <t xml:space="preserve">Wong Tai Sin </t>
    <phoneticPr fontId="1" type="noConversion"/>
  </si>
  <si>
    <t>Sai Kung</t>
    <phoneticPr fontId="1" type="noConversion"/>
  </si>
  <si>
    <t>Kwun Tong</t>
    <phoneticPr fontId="1" type="noConversion"/>
  </si>
  <si>
    <t>EK Total:</t>
    <phoneticPr fontId="1" type="noConversion"/>
  </si>
  <si>
    <t>New Territories East</t>
    <phoneticPr fontId="1" type="noConversion"/>
  </si>
  <si>
    <t xml:space="preserve">Shatin </t>
    <phoneticPr fontId="1" type="noConversion"/>
  </si>
  <si>
    <t xml:space="preserve">Tai Po </t>
    <phoneticPr fontId="1" type="noConversion"/>
  </si>
  <si>
    <t>North</t>
    <phoneticPr fontId="1" type="noConversion"/>
  </si>
  <si>
    <t xml:space="preserve">Yuen Long </t>
    <phoneticPr fontId="1" type="noConversion"/>
  </si>
  <si>
    <t>NTE Total:</t>
    <phoneticPr fontId="1" type="noConversion"/>
  </si>
  <si>
    <t>New Territories West</t>
    <phoneticPr fontId="1" type="noConversion"/>
  </si>
  <si>
    <t>Tuen Mun</t>
    <phoneticPr fontId="1" type="noConversion"/>
  </si>
  <si>
    <t>Tsuen Wan</t>
    <phoneticPr fontId="1" type="noConversion"/>
  </si>
  <si>
    <t xml:space="preserve">Kwai Tsing </t>
    <phoneticPr fontId="1" type="noConversion"/>
  </si>
  <si>
    <t>NTW Total:</t>
    <phoneticPr fontId="1" type="noConversion"/>
  </si>
  <si>
    <t>Grand Total:</t>
    <phoneticPr fontId="1" type="noConversion"/>
  </si>
  <si>
    <t>Capacity of Subsidised Residential Services for the Elderly (By district)</t>
    <phoneticPr fontId="1" type="noConversion"/>
  </si>
  <si>
    <t>* Figures include care-and-attention places providing a continuum-of-care.</t>
    <phoneticPr fontId="1" type="noConversion"/>
  </si>
  <si>
    <t>-</t>
  </si>
  <si>
    <t>31.12.2025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</si>
</sst>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3" xfId="0" applyFont="1" applyFill="1" applyBorder="1"/>
    <xf numFmtId="0" fontId="2" fillId="0" borderId="12" xfId="0" applyFont="1" applyFill="1" applyBorder="1"/>
    <xf numFmtId="0" fontId="2" fillId="0" borderId="18" xfId="0" applyFont="1" applyFill="1" applyBorder="1"/>
    <xf numFmtId="0" fontId="3" fillId="0" borderId="3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vertical="center"/>
    </xf>
    <xf numFmtId="0" fontId="3" fillId="0" borderId="6" xfId="0" applyFont="1" applyFill="1" applyBorder="1"/>
    <xf numFmtId="0" fontId="2" fillId="0" borderId="23" xfId="0" applyFont="1" applyFill="1" applyBorder="1"/>
    <xf numFmtId="0" fontId="4" fillId="0" borderId="21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3" fillId="0" borderId="32" xfId="0" applyFont="1" applyFill="1" applyBorder="1" applyAlignment="1">
      <alignment horizontal="right" vertical="center"/>
    </xf>
    <xf numFmtId="0" fontId="4" fillId="0" borderId="6" xfId="0" applyFont="1" applyFill="1" applyBorder="1"/>
    <xf numFmtId="0" fontId="3" fillId="0" borderId="36" xfId="0" applyFont="1" applyFill="1" applyBorder="1" applyAlignment="1">
      <alignment horizontal="right" vertical="center"/>
    </xf>
    <xf numFmtId="0" fontId="4" fillId="0" borderId="40" xfId="0" applyFont="1" applyFill="1" applyBorder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176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4" xfId="0" applyFont="1" applyFill="1" applyBorder="1"/>
    <xf numFmtId="177" fontId="7" fillId="0" borderId="7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54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35" xfId="0" applyNumberFormat="1" applyFont="1" applyFill="1" applyBorder="1" applyAlignment="1">
      <alignment horizontal="center" vertical="center"/>
    </xf>
    <xf numFmtId="177" fontId="7" fillId="0" borderId="23" xfId="0" applyNumberFormat="1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59" xfId="0" applyNumberFormat="1" applyFont="1" applyFill="1" applyBorder="1" applyAlignment="1">
      <alignment horizontal="center" vertical="center"/>
    </xf>
    <xf numFmtId="177" fontId="2" fillId="0" borderId="30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58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0" xfId="0" applyNumberFormat="1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7" fillId="0" borderId="7" xfId="0" quotePrefix="1" applyNumberFormat="1" applyFont="1" applyFill="1" applyBorder="1" applyAlignment="1">
      <alignment horizontal="center" vertical="center"/>
    </xf>
    <xf numFmtId="177" fontId="8" fillId="0" borderId="3" xfId="0" quotePrefix="1" applyNumberFormat="1" applyFont="1" applyFill="1" applyBorder="1" applyAlignment="1">
      <alignment horizontal="center" vertical="center"/>
    </xf>
    <xf numFmtId="0" fontId="7" fillId="0" borderId="7" xfId="0" quotePrefix="1" applyNumberFormat="1" applyFont="1" applyFill="1" applyBorder="1" applyAlignment="1">
      <alignment horizontal="center" vertical="center"/>
    </xf>
    <xf numFmtId="0" fontId="7" fillId="0" borderId="3" xfId="0" quotePrefix="1" applyNumberFormat="1" applyFont="1" applyFill="1" applyBorder="1" applyAlignment="1">
      <alignment horizontal="center" vertical="center"/>
    </xf>
    <xf numFmtId="0" fontId="7" fillId="0" borderId="13" xfId="0" quotePrefix="1" applyNumberFormat="1" applyFont="1" applyFill="1" applyBorder="1" applyAlignment="1">
      <alignment horizontal="center" vertical="center"/>
    </xf>
    <xf numFmtId="0" fontId="7" fillId="0" borderId="12" xfId="0" quotePrefix="1" applyNumberFormat="1" applyFont="1" applyFill="1" applyBorder="1" applyAlignment="1">
      <alignment horizontal="center" vertical="center"/>
    </xf>
    <xf numFmtId="0" fontId="7" fillId="0" borderId="19" xfId="0" quotePrefix="1" applyNumberFormat="1" applyFont="1" applyFill="1" applyBorder="1" applyAlignment="1">
      <alignment horizontal="center" vertical="center"/>
    </xf>
    <xf numFmtId="0" fontId="7" fillId="0" borderId="18" xfId="0" quotePrefix="1" applyNumberFormat="1" applyFont="1" applyFill="1" applyBorder="1" applyAlignment="1">
      <alignment horizontal="center" vertical="center"/>
    </xf>
    <xf numFmtId="0" fontId="9" fillId="0" borderId="22" xfId="0" quotePrefix="1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>
      <alignment horizontal="center" vertical="center"/>
    </xf>
    <xf numFmtId="0" fontId="7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9" fillId="0" borderId="35" xfId="0" quotePrefix="1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7" fontId="3" fillId="0" borderId="32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177" fontId="2" fillId="0" borderId="42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2" fillId="0" borderId="4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7" fontId="3" fillId="0" borderId="37" xfId="0" applyNumberFormat="1" applyFont="1" applyFill="1" applyBorder="1" applyAlignment="1">
      <alignment horizontal="center" vertical="center"/>
    </xf>
    <xf numFmtId="177" fontId="3" fillId="0" borderId="38" xfId="0" applyNumberFormat="1" applyFont="1" applyFill="1" applyBorder="1" applyAlignment="1">
      <alignment horizontal="center" vertical="center"/>
    </xf>
    <xf numFmtId="177" fontId="3" fillId="0" borderId="39" xfId="0" applyNumberFormat="1" applyFont="1" applyFill="1" applyBorder="1" applyAlignment="1">
      <alignment horizontal="center" vertical="center"/>
    </xf>
    <xf numFmtId="0" fontId="7" fillId="0" borderId="23" xfId="0" quotePrefix="1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4" fillId="0" borderId="40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177" fontId="2" fillId="0" borderId="43" xfId="0" applyNumberFormat="1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center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3" fillId="0" borderId="45" xfId="0" applyNumberFormat="1" applyFont="1" applyFill="1" applyBorder="1" applyAlignment="1">
      <alignment horizontal="center" vertical="center"/>
    </xf>
    <xf numFmtId="177" fontId="2" fillId="0" borderId="4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4" fillId="0" borderId="47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177" fontId="3" fillId="0" borderId="49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3" fillId="0" borderId="46" xfId="0" applyNumberFormat="1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7" fontId="4" fillId="0" borderId="43" xfId="0" applyNumberFormat="1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zoomScaleNormal="100" workbookViewId="0">
      <pane ySplit="8" topLeftCell="A9" activePane="bottomLeft" state="frozen"/>
      <selection pane="bottomLeft" activeCell="N8" sqref="N8"/>
    </sheetView>
  </sheetViews>
  <sheetFormatPr defaultColWidth="9" defaultRowHeight="15"/>
  <cols>
    <col min="1" max="1" width="14.75" style="18" customWidth="1"/>
    <col min="2" max="2" width="9.875" style="21" customWidth="1"/>
    <col min="3" max="3" width="9.625" style="21" customWidth="1"/>
    <col min="4" max="4" width="9.75" style="21" customWidth="1"/>
    <col min="5" max="5" width="8.75" style="21" customWidth="1"/>
    <col min="6" max="7" width="6.5" style="21" customWidth="1"/>
    <col min="8" max="8" width="9.375" style="21" customWidth="1"/>
    <col min="9" max="9" width="9.125" style="21" customWidth="1"/>
    <col min="10" max="10" width="8.5" style="21" customWidth="1"/>
    <col min="11" max="16384" width="9" style="18"/>
  </cols>
  <sheetData>
    <row r="1" spans="1:11" s="15" customFormat="1" ht="18.75">
      <c r="A1" s="121" t="s">
        <v>44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s="15" customFormat="1" ht="18.75">
      <c r="A2" s="122" t="s">
        <v>47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9.75" customHeight="1" thickBot="1">
      <c r="A3" s="16"/>
      <c r="B3" s="17"/>
      <c r="C3" s="17"/>
      <c r="D3" s="17"/>
      <c r="E3" s="17"/>
      <c r="F3" s="17"/>
      <c r="G3" s="17"/>
      <c r="H3" s="17"/>
      <c r="I3" s="17"/>
      <c r="J3" s="17"/>
    </row>
    <row r="4" spans="1:11" ht="15.75" thickBot="1">
      <c r="A4" s="135"/>
      <c r="B4" s="123" t="s">
        <v>1</v>
      </c>
      <c r="C4" s="124"/>
      <c r="D4" s="124"/>
      <c r="E4" s="124"/>
      <c r="F4" s="124"/>
      <c r="G4" s="124"/>
      <c r="H4" s="124"/>
      <c r="I4" s="125"/>
      <c r="J4" s="131" t="s">
        <v>2</v>
      </c>
    </row>
    <row r="5" spans="1:11" s="19" customFormat="1" ht="14.25" customHeight="1">
      <c r="A5" s="136"/>
      <c r="B5" s="138" t="s">
        <v>3</v>
      </c>
      <c r="C5" s="138" t="s">
        <v>4</v>
      </c>
      <c r="D5" s="138" t="s">
        <v>5</v>
      </c>
      <c r="E5" s="140"/>
      <c r="F5" s="140"/>
      <c r="G5" s="140"/>
      <c r="H5" s="138" t="s">
        <v>6</v>
      </c>
      <c r="I5" s="140"/>
      <c r="J5" s="132"/>
    </row>
    <row r="6" spans="1:11" s="19" customFormat="1" ht="12.75" customHeight="1">
      <c r="A6" s="136"/>
      <c r="B6" s="139"/>
      <c r="C6" s="139"/>
      <c r="D6" s="139"/>
      <c r="E6" s="139"/>
      <c r="F6" s="139"/>
      <c r="G6" s="139"/>
      <c r="H6" s="139"/>
      <c r="I6" s="139"/>
      <c r="J6" s="132"/>
    </row>
    <row r="7" spans="1:11" ht="75" customHeight="1">
      <c r="A7" s="136"/>
      <c r="B7" s="126" t="s">
        <v>7</v>
      </c>
      <c r="C7" s="128" t="s">
        <v>7</v>
      </c>
      <c r="D7" s="141" t="s">
        <v>7</v>
      </c>
      <c r="E7" s="143" t="s">
        <v>8</v>
      </c>
      <c r="F7" s="145" t="s">
        <v>9</v>
      </c>
      <c r="G7" s="146"/>
      <c r="H7" s="147" t="s">
        <v>10</v>
      </c>
      <c r="I7" s="128" t="s">
        <v>11</v>
      </c>
      <c r="J7" s="132"/>
    </row>
    <row r="8" spans="1:11" ht="25.9" customHeight="1" thickBot="1">
      <c r="A8" s="137"/>
      <c r="B8" s="127"/>
      <c r="C8" s="129"/>
      <c r="D8" s="142"/>
      <c r="E8" s="144"/>
      <c r="F8" s="22" t="s">
        <v>12</v>
      </c>
      <c r="G8" s="23" t="s">
        <v>13</v>
      </c>
      <c r="H8" s="148"/>
      <c r="I8" s="129"/>
      <c r="J8" s="133"/>
    </row>
    <row r="9" spans="1:11" ht="15.75" thickBot="1">
      <c r="A9" s="6" t="s">
        <v>14</v>
      </c>
      <c r="B9" s="24"/>
      <c r="C9" s="24"/>
      <c r="D9" s="24"/>
      <c r="E9" s="24"/>
      <c r="F9" s="24"/>
      <c r="G9" s="24"/>
      <c r="H9" s="24"/>
      <c r="I9" s="24"/>
      <c r="J9" s="25"/>
    </row>
    <row r="10" spans="1:11">
      <c r="A10" s="1" t="s">
        <v>15</v>
      </c>
      <c r="B10" s="58">
        <v>0</v>
      </c>
      <c r="C10" s="59">
        <v>0</v>
      </c>
      <c r="D10" s="41">
        <v>448</v>
      </c>
      <c r="E10" s="42">
        <v>18</v>
      </c>
      <c r="F10" s="42">
        <v>568</v>
      </c>
      <c r="G10" s="98">
        <v>11</v>
      </c>
      <c r="H10" s="80">
        <v>0</v>
      </c>
      <c r="I10" s="43">
        <v>162</v>
      </c>
      <c r="J10" s="29">
        <f>SUM(B10:I10)</f>
        <v>1207</v>
      </c>
      <c r="K10" s="20"/>
    </row>
    <row r="11" spans="1:11">
      <c r="A11" s="2" t="s">
        <v>16</v>
      </c>
      <c r="B11" s="60">
        <v>0</v>
      </c>
      <c r="C11" s="61">
        <v>0</v>
      </c>
      <c r="D11" s="54">
        <v>462</v>
      </c>
      <c r="E11" s="47">
        <v>6</v>
      </c>
      <c r="F11" s="47">
        <v>270</v>
      </c>
      <c r="G11" s="82">
        <v>0</v>
      </c>
      <c r="H11" s="77">
        <v>0</v>
      </c>
      <c r="I11" s="48">
        <v>54</v>
      </c>
      <c r="J11" s="30">
        <f>SUM(B11:I11)</f>
        <v>792</v>
      </c>
      <c r="K11" s="20"/>
    </row>
    <row r="12" spans="1:11">
      <c r="A12" s="2" t="s">
        <v>17</v>
      </c>
      <c r="B12" s="60">
        <v>0</v>
      </c>
      <c r="C12" s="61">
        <v>0</v>
      </c>
      <c r="D12" s="54">
        <v>232</v>
      </c>
      <c r="E12" s="47">
        <v>22</v>
      </c>
      <c r="F12" s="47">
        <v>678</v>
      </c>
      <c r="G12" s="82">
        <v>0</v>
      </c>
      <c r="H12" s="77">
        <v>0</v>
      </c>
      <c r="I12" s="48">
        <f>191+8</f>
        <v>199</v>
      </c>
      <c r="J12" s="31">
        <f>SUM(B12:I12)</f>
        <v>1131</v>
      </c>
      <c r="K12" s="20"/>
    </row>
    <row r="13" spans="1:11">
      <c r="A13" s="2" t="s">
        <v>18</v>
      </c>
      <c r="B13" s="60">
        <v>0</v>
      </c>
      <c r="C13" s="102">
        <v>2</v>
      </c>
      <c r="D13" s="54">
        <f>293-3</f>
        <v>290</v>
      </c>
      <c r="E13" s="47">
        <v>15</v>
      </c>
      <c r="F13" s="81">
        <v>0</v>
      </c>
      <c r="G13" s="82">
        <v>0</v>
      </c>
      <c r="H13" s="77">
        <v>0</v>
      </c>
      <c r="I13" s="48">
        <v>130</v>
      </c>
      <c r="J13" s="32">
        <f>SUM(B13:I13)</f>
        <v>437</v>
      </c>
      <c r="K13" s="20"/>
    </row>
    <row r="14" spans="1:11" ht="15.75" thickBot="1">
      <c r="A14" s="3" t="s">
        <v>19</v>
      </c>
      <c r="B14" s="62">
        <v>0</v>
      </c>
      <c r="C14" s="63">
        <v>0</v>
      </c>
      <c r="D14" s="50">
        <f>1470+6+1</f>
        <v>1477</v>
      </c>
      <c r="E14" s="83">
        <v>0</v>
      </c>
      <c r="F14" s="51">
        <v>572</v>
      </c>
      <c r="G14" s="82">
        <v>8</v>
      </c>
      <c r="H14" s="84">
        <v>0</v>
      </c>
      <c r="I14" s="85">
        <v>0</v>
      </c>
      <c r="J14" s="33">
        <f>SUM(B14:I14)</f>
        <v>2057</v>
      </c>
      <c r="K14" s="20"/>
    </row>
    <row r="15" spans="1:11" ht="16.5" customHeight="1">
      <c r="A15" s="4" t="s">
        <v>20</v>
      </c>
      <c r="B15" s="56" t="s">
        <v>21</v>
      </c>
      <c r="C15" s="28" t="s">
        <v>21</v>
      </c>
      <c r="D15" s="86">
        <f>SUM(D10:D14)</f>
        <v>2909</v>
      </c>
      <c r="E15" s="87">
        <f>SUM(E10:E14)</f>
        <v>61</v>
      </c>
      <c r="F15" s="110">
        <f>SUM(F10:G14)</f>
        <v>2107</v>
      </c>
      <c r="G15" s="130"/>
      <c r="H15" s="88">
        <v>0</v>
      </c>
      <c r="I15" s="89">
        <f>SUM(I10:I14)</f>
        <v>545</v>
      </c>
      <c r="J15" s="57" t="s">
        <v>21</v>
      </c>
      <c r="K15" s="20"/>
    </row>
    <row r="16" spans="1:11" ht="15.75" thickBot="1">
      <c r="A16" s="5" t="s">
        <v>22</v>
      </c>
      <c r="B16" s="64">
        <v>0</v>
      </c>
      <c r="C16" s="64">
        <f>SUM(C10:C14)</f>
        <v>2</v>
      </c>
      <c r="D16" s="104">
        <f>SUM(D15:G15)</f>
        <v>5077</v>
      </c>
      <c r="E16" s="105"/>
      <c r="F16" s="105"/>
      <c r="G16" s="134"/>
      <c r="H16" s="108">
        <f>SUM(H15:I15)</f>
        <v>545</v>
      </c>
      <c r="I16" s="109"/>
      <c r="J16" s="35">
        <f>SUM(J10:J14)</f>
        <v>5624</v>
      </c>
      <c r="K16" s="20"/>
    </row>
    <row r="17" spans="1:11" ht="15.75" thickBot="1">
      <c r="A17" s="6" t="s">
        <v>23</v>
      </c>
      <c r="B17" s="36"/>
      <c r="C17" s="36"/>
      <c r="D17" s="103"/>
      <c r="E17" s="103"/>
      <c r="F17" s="103"/>
      <c r="G17" s="103"/>
      <c r="H17" s="90"/>
      <c r="I17" s="90"/>
      <c r="J17" s="37"/>
      <c r="K17" s="20"/>
    </row>
    <row r="18" spans="1:11">
      <c r="A18" s="1" t="s">
        <v>24</v>
      </c>
      <c r="B18" s="65">
        <v>0</v>
      </c>
      <c r="C18" s="66">
        <v>0</v>
      </c>
      <c r="D18" s="41">
        <v>713</v>
      </c>
      <c r="E18" s="42">
        <v>52</v>
      </c>
      <c r="F18" s="42">
        <v>476</v>
      </c>
      <c r="G18" s="98">
        <v>0</v>
      </c>
      <c r="H18" s="44">
        <v>112</v>
      </c>
      <c r="I18" s="43">
        <v>461</v>
      </c>
      <c r="J18" s="28">
        <f>SUM(B18:I18)</f>
        <v>1814</v>
      </c>
      <c r="K18" s="20"/>
    </row>
    <row r="19" spans="1:11">
      <c r="A19" s="2" t="s">
        <v>25</v>
      </c>
      <c r="B19" s="67">
        <v>0</v>
      </c>
      <c r="C19" s="68">
        <v>0</v>
      </c>
      <c r="D19" s="54">
        <v>648</v>
      </c>
      <c r="E19" s="47">
        <v>11</v>
      </c>
      <c r="F19" s="47">
        <v>1770</v>
      </c>
      <c r="G19" s="82">
        <v>0</v>
      </c>
      <c r="H19" s="77">
        <v>0</v>
      </c>
      <c r="I19" s="48">
        <v>99</v>
      </c>
      <c r="J19" s="31">
        <f>SUM(B19:I19)</f>
        <v>2528</v>
      </c>
      <c r="K19" s="20"/>
    </row>
    <row r="20" spans="1:11" ht="15.75" thickBot="1">
      <c r="A20" s="7" t="s">
        <v>0</v>
      </c>
      <c r="B20" s="69">
        <v>0</v>
      </c>
      <c r="C20" s="70">
        <v>0</v>
      </c>
      <c r="D20" s="91">
        <v>98</v>
      </c>
      <c r="E20" s="92">
        <v>26</v>
      </c>
      <c r="F20" s="47">
        <v>903</v>
      </c>
      <c r="G20" s="82">
        <v>0</v>
      </c>
      <c r="H20" s="93">
        <v>0</v>
      </c>
      <c r="I20" s="94">
        <v>246</v>
      </c>
      <c r="J20" s="33">
        <f>SUM(B20:I20)</f>
        <v>1273</v>
      </c>
      <c r="K20" s="20"/>
    </row>
    <row r="21" spans="1:11" ht="16.5" customHeight="1">
      <c r="A21" s="4" t="s">
        <v>20</v>
      </c>
      <c r="B21" s="27" t="s">
        <v>21</v>
      </c>
      <c r="C21" s="28" t="s">
        <v>21</v>
      </c>
      <c r="D21" s="95">
        <f>SUM(D18:D20)</f>
        <v>1459</v>
      </c>
      <c r="E21" s="96">
        <f>SUM(E18:E20)</f>
        <v>89</v>
      </c>
      <c r="F21" s="110">
        <f>SUM(F18:G20)</f>
        <v>3149</v>
      </c>
      <c r="G21" s="130"/>
      <c r="H21" s="86">
        <f>SUM(H18:H20)</f>
        <v>112</v>
      </c>
      <c r="I21" s="89">
        <f>SUM(I18:I20)</f>
        <v>806</v>
      </c>
      <c r="J21" s="34" t="s">
        <v>21</v>
      </c>
      <c r="K21" s="20"/>
    </row>
    <row r="22" spans="1:11" ht="15.75" thickBot="1">
      <c r="A22" s="8" t="s">
        <v>26</v>
      </c>
      <c r="B22" s="71">
        <v>0</v>
      </c>
      <c r="C22" s="64">
        <v>0</v>
      </c>
      <c r="D22" s="104">
        <f>SUM(D21:G21)</f>
        <v>4697</v>
      </c>
      <c r="E22" s="105"/>
      <c r="F22" s="106"/>
      <c r="G22" s="107"/>
      <c r="H22" s="108">
        <f>SUM(H21:I21)</f>
        <v>918</v>
      </c>
      <c r="I22" s="109"/>
      <c r="J22" s="35">
        <f>SUM(J18:J20)</f>
        <v>5615</v>
      </c>
      <c r="K22" s="20"/>
    </row>
    <row r="23" spans="1:11" ht="15.75" thickBot="1">
      <c r="A23" s="6" t="s">
        <v>27</v>
      </c>
      <c r="B23" s="36"/>
      <c r="C23" s="36"/>
      <c r="D23" s="103"/>
      <c r="E23" s="103"/>
      <c r="F23" s="103"/>
      <c r="G23" s="103"/>
      <c r="H23" s="90"/>
      <c r="I23" s="90"/>
      <c r="J23" s="37"/>
      <c r="K23" s="20"/>
    </row>
    <row r="24" spans="1:11">
      <c r="A24" s="1" t="s">
        <v>28</v>
      </c>
      <c r="B24" s="65">
        <v>0</v>
      </c>
      <c r="C24" s="66">
        <v>0</v>
      </c>
      <c r="D24" s="41">
        <v>1071</v>
      </c>
      <c r="E24" s="42">
        <v>20</v>
      </c>
      <c r="F24" s="42">
        <v>446</v>
      </c>
      <c r="G24" s="98">
        <v>0</v>
      </c>
      <c r="H24" s="44">
        <v>280</v>
      </c>
      <c r="I24" s="43">
        <v>188</v>
      </c>
      <c r="J24" s="29">
        <f>SUM(B24:I24)</f>
        <v>2005</v>
      </c>
      <c r="K24" s="20"/>
    </row>
    <row r="25" spans="1:11">
      <c r="A25" s="2" t="s">
        <v>29</v>
      </c>
      <c r="B25" s="73">
        <v>0</v>
      </c>
      <c r="C25" s="74">
        <v>0</v>
      </c>
      <c r="D25" s="45">
        <v>1005</v>
      </c>
      <c r="E25" s="46">
        <v>6</v>
      </c>
      <c r="F25" s="81">
        <v>0</v>
      </c>
      <c r="G25" s="82">
        <v>0</v>
      </c>
      <c r="H25" s="97">
        <f>273-1</f>
        <v>272</v>
      </c>
      <c r="I25" s="49">
        <v>54</v>
      </c>
      <c r="J25" s="32">
        <f>SUM(B25:I25)</f>
        <v>1337</v>
      </c>
      <c r="K25" s="20"/>
    </row>
    <row r="26" spans="1:11" ht="15.75" thickBot="1">
      <c r="A26" s="3" t="s">
        <v>30</v>
      </c>
      <c r="B26" s="75">
        <v>0</v>
      </c>
      <c r="C26" s="76">
        <v>0</v>
      </c>
      <c r="D26" s="50">
        <f>1146+1</f>
        <v>1147</v>
      </c>
      <c r="E26" s="51">
        <v>28</v>
      </c>
      <c r="F26" s="51">
        <v>870</v>
      </c>
      <c r="G26" s="82">
        <v>0</v>
      </c>
      <c r="H26" s="53">
        <v>238</v>
      </c>
      <c r="I26" s="52">
        <v>256</v>
      </c>
      <c r="J26" s="33">
        <f>SUM(B26:I26)</f>
        <v>2539</v>
      </c>
      <c r="K26" s="20"/>
    </row>
    <row r="27" spans="1:11">
      <c r="A27" s="4" t="s">
        <v>20</v>
      </c>
      <c r="B27" s="27" t="s">
        <v>21</v>
      </c>
      <c r="C27" s="28" t="s">
        <v>21</v>
      </c>
      <c r="D27" s="95">
        <f>SUM(D24:D26)</f>
        <v>3223</v>
      </c>
      <c r="E27" s="96">
        <f>SUM(E24:E26)</f>
        <v>54</v>
      </c>
      <c r="F27" s="110">
        <f>SUM(F24:G26)</f>
        <v>1316</v>
      </c>
      <c r="G27" s="111"/>
      <c r="H27" s="95">
        <f>SUM(H24:H26)</f>
        <v>790</v>
      </c>
      <c r="I27" s="89">
        <f>SUM(I24:I26)</f>
        <v>498</v>
      </c>
      <c r="J27" s="34" t="s">
        <v>21</v>
      </c>
      <c r="K27" s="20"/>
    </row>
    <row r="28" spans="1:11" ht="15.75" thickBot="1">
      <c r="A28" s="8" t="s">
        <v>31</v>
      </c>
      <c r="B28" s="71">
        <v>0</v>
      </c>
      <c r="C28" s="72">
        <v>0</v>
      </c>
      <c r="D28" s="104">
        <f>SUM(D27:G27)</f>
        <v>4593</v>
      </c>
      <c r="E28" s="105"/>
      <c r="F28" s="106"/>
      <c r="G28" s="107"/>
      <c r="H28" s="108">
        <f>SUM(H27:I27)</f>
        <v>1288</v>
      </c>
      <c r="I28" s="109"/>
      <c r="J28" s="35">
        <f>SUM(J24:J26)</f>
        <v>5881</v>
      </c>
      <c r="K28" s="20"/>
    </row>
    <row r="29" spans="1:11" ht="15.75" thickBot="1">
      <c r="A29" s="6" t="s">
        <v>32</v>
      </c>
      <c r="B29" s="36"/>
      <c r="C29" s="36"/>
      <c r="D29" s="103"/>
      <c r="E29" s="103"/>
      <c r="F29" s="103"/>
      <c r="G29" s="103"/>
      <c r="H29" s="90"/>
      <c r="I29" s="90"/>
      <c r="J29" s="37"/>
      <c r="K29" s="20"/>
    </row>
    <row r="30" spans="1:11">
      <c r="A30" s="1" t="s">
        <v>33</v>
      </c>
      <c r="B30" s="65">
        <v>0</v>
      </c>
      <c r="C30" s="66">
        <v>0</v>
      </c>
      <c r="D30" s="41">
        <f>1354</f>
        <v>1354</v>
      </c>
      <c r="E30" s="42">
        <v>28</v>
      </c>
      <c r="F30" s="42">
        <v>266</v>
      </c>
      <c r="G30" s="98">
        <v>0</v>
      </c>
      <c r="H30" s="80">
        <v>0</v>
      </c>
      <c r="I30" s="43">
        <v>253</v>
      </c>
      <c r="J30" s="28">
        <f>SUM(B30:I30)</f>
        <v>1901</v>
      </c>
      <c r="K30" s="20"/>
    </row>
    <row r="31" spans="1:11">
      <c r="A31" s="2" t="s">
        <v>34</v>
      </c>
      <c r="B31" s="67">
        <v>0</v>
      </c>
      <c r="C31" s="68">
        <v>0</v>
      </c>
      <c r="D31" s="54">
        <f>1236</f>
        <v>1236</v>
      </c>
      <c r="E31" s="47">
        <v>8</v>
      </c>
      <c r="F31" s="47">
        <v>349</v>
      </c>
      <c r="G31" s="82">
        <v>0</v>
      </c>
      <c r="H31" s="77">
        <v>0</v>
      </c>
      <c r="I31" s="48">
        <v>72</v>
      </c>
      <c r="J31" s="31">
        <f>SUM(B31:I31)</f>
        <v>1665</v>
      </c>
      <c r="K31" s="20"/>
    </row>
    <row r="32" spans="1:11">
      <c r="A32" s="2" t="s">
        <v>35</v>
      </c>
      <c r="B32" s="67">
        <v>0</v>
      </c>
      <c r="C32" s="68">
        <v>0</v>
      </c>
      <c r="D32" s="54">
        <f>931+4</f>
        <v>935</v>
      </c>
      <c r="E32" s="47">
        <v>810</v>
      </c>
      <c r="F32" s="47">
        <v>48</v>
      </c>
      <c r="G32" s="82">
        <v>0</v>
      </c>
      <c r="H32" s="55">
        <v>299</v>
      </c>
      <c r="I32" s="48">
        <v>544</v>
      </c>
      <c r="J32" s="32">
        <f>SUM(B32:I32)</f>
        <v>2636</v>
      </c>
      <c r="K32" s="20"/>
    </row>
    <row r="33" spans="1:11" ht="15.75" thickBot="1">
      <c r="A33" s="3" t="s">
        <v>36</v>
      </c>
      <c r="B33" s="75">
        <v>0</v>
      </c>
      <c r="C33" s="76">
        <v>0</v>
      </c>
      <c r="D33" s="50">
        <v>943</v>
      </c>
      <c r="E33" s="51">
        <v>14</v>
      </c>
      <c r="F33" s="51">
        <v>1093</v>
      </c>
      <c r="G33" s="82">
        <v>0</v>
      </c>
      <c r="H33" s="77">
        <v>0</v>
      </c>
      <c r="I33" s="52">
        <v>135</v>
      </c>
      <c r="J33" s="33">
        <f>SUM(B33:I33)</f>
        <v>2185</v>
      </c>
      <c r="K33" s="20"/>
    </row>
    <row r="34" spans="1:11">
      <c r="A34" s="4" t="s">
        <v>20</v>
      </c>
      <c r="B34" s="27" t="s">
        <v>46</v>
      </c>
      <c r="C34" s="28" t="s">
        <v>46</v>
      </c>
      <c r="D34" s="95">
        <f>SUM(D30:D33)</f>
        <v>4468</v>
      </c>
      <c r="E34" s="96">
        <f>SUM(E30:E33)</f>
        <v>860</v>
      </c>
      <c r="F34" s="110">
        <f>SUM(F30:G33)</f>
        <v>1756</v>
      </c>
      <c r="G34" s="111"/>
      <c r="H34" s="95">
        <f>SUM(H30:H33)</f>
        <v>299</v>
      </c>
      <c r="I34" s="89">
        <f>SUM(I30:I33)</f>
        <v>1004</v>
      </c>
      <c r="J34" s="34" t="s">
        <v>21</v>
      </c>
      <c r="K34" s="20"/>
    </row>
    <row r="35" spans="1:11" ht="15.75" thickBot="1">
      <c r="A35" s="8" t="s">
        <v>37</v>
      </c>
      <c r="B35" s="71">
        <v>0</v>
      </c>
      <c r="C35" s="72">
        <v>0</v>
      </c>
      <c r="D35" s="104">
        <f>SUM(D34:G34)</f>
        <v>7084</v>
      </c>
      <c r="E35" s="105"/>
      <c r="F35" s="106"/>
      <c r="G35" s="107"/>
      <c r="H35" s="108">
        <f>SUM(H34:I34)</f>
        <v>1303</v>
      </c>
      <c r="I35" s="109"/>
      <c r="J35" s="35">
        <f>SUM(J30:J33)</f>
        <v>8387</v>
      </c>
      <c r="K35" s="20"/>
    </row>
    <row r="36" spans="1:11" ht="15.75" thickBot="1">
      <c r="A36" s="6" t="s">
        <v>38</v>
      </c>
      <c r="B36" s="36"/>
      <c r="C36" s="36"/>
      <c r="D36" s="103"/>
      <c r="E36" s="103"/>
      <c r="F36" s="103"/>
      <c r="G36" s="103"/>
      <c r="H36" s="90"/>
      <c r="I36" s="90"/>
      <c r="J36" s="37"/>
      <c r="K36" s="20"/>
    </row>
    <row r="37" spans="1:11">
      <c r="A37" s="9" t="s">
        <v>39</v>
      </c>
      <c r="B37" s="66">
        <v>0</v>
      </c>
      <c r="C37" s="66">
        <v>0</v>
      </c>
      <c r="D37" s="41">
        <v>940</v>
      </c>
      <c r="E37" s="42">
        <v>6</v>
      </c>
      <c r="F37" s="42">
        <v>854</v>
      </c>
      <c r="G37" s="98">
        <v>0</v>
      </c>
      <c r="H37" s="44">
        <v>264</v>
      </c>
      <c r="I37" s="43">
        <v>54</v>
      </c>
      <c r="J37" s="29">
        <f>SUM(B37:I37)</f>
        <v>2118</v>
      </c>
      <c r="K37" s="20"/>
    </row>
    <row r="38" spans="1:11">
      <c r="A38" s="10" t="s">
        <v>40</v>
      </c>
      <c r="B38" s="68">
        <v>0</v>
      </c>
      <c r="C38" s="68">
        <v>0</v>
      </c>
      <c r="D38" s="54">
        <v>606</v>
      </c>
      <c r="E38" s="47">
        <v>17</v>
      </c>
      <c r="F38" s="47">
        <v>948</v>
      </c>
      <c r="G38" s="82">
        <v>0</v>
      </c>
      <c r="H38" s="55">
        <v>316</v>
      </c>
      <c r="I38" s="48">
        <v>158</v>
      </c>
      <c r="J38" s="32">
        <f>SUM(B38:I38)</f>
        <v>2045</v>
      </c>
      <c r="K38" s="20"/>
    </row>
    <row r="39" spans="1:11" ht="15.75" thickBot="1">
      <c r="A39" s="26" t="s">
        <v>41</v>
      </c>
      <c r="B39" s="76">
        <v>0</v>
      </c>
      <c r="C39" s="76">
        <v>0</v>
      </c>
      <c r="D39" s="50">
        <v>1691</v>
      </c>
      <c r="E39" s="51">
        <v>37</v>
      </c>
      <c r="F39" s="51">
        <v>1250</v>
      </c>
      <c r="G39" s="82">
        <v>0</v>
      </c>
      <c r="H39" s="53">
        <v>72</v>
      </c>
      <c r="I39" s="52">
        <v>338</v>
      </c>
      <c r="J39" s="33">
        <f>SUM(B39:I39)</f>
        <v>3388</v>
      </c>
      <c r="K39" s="20"/>
    </row>
    <row r="40" spans="1:11">
      <c r="A40" s="11" t="s">
        <v>20</v>
      </c>
      <c r="B40" s="28" t="s">
        <v>46</v>
      </c>
      <c r="C40" s="28" t="s">
        <v>46</v>
      </c>
      <c r="D40" s="95">
        <f>SUM(D37:D39)</f>
        <v>3237</v>
      </c>
      <c r="E40" s="96">
        <f>SUM(E37:E39)</f>
        <v>60</v>
      </c>
      <c r="F40" s="110">
        <f>SUM(F37:G39)</f>
        <v>3052</v>
      </c>
      <c r="G40" s="111"/>
      <c r="H40" s="86">
        <f>SUM(H37:H39)</f>
        <v>652</v>
      </c>
      <c r="I40" s="89">
        <f>SUM(I37:I39)</f>
        <v>550</v>
      </c>
      <c r="J40" s="34" t="s">
        <v>21</v>
      </c>
      <c r="K40" s="20"/>
    </row>
    <row r="41" spans="1:11" ht="15.75" thickBot="1">
      <c r="A41" s="12" t="s">
        <v>42</v>
      </c>
      <c r="B41" s="78">
        <v>0</v>
      </c>
      <c r="C41" s="78">
        <v>0</v>
      </c>
      <c r="D41" s="112">
        <f>SUM(D40:G40)</f>
        <v>6349</v>
      </c>
      <c r="E41" s="113"/>
      <c r="F41" s="114"/>
      <c r="G41" s="115"/>
      <c r="H41" s="116">
        <f>SUM(H40:I40)</f>
        <v>1202</v>
      </c>
      <c r="I41" s="117"/>
      <c r="J41" s="38">
        <f>SUM(J37:J39)</f>
        <v>7551</v>
      </c>
      <c r="K41" s="20"/>
    </row>
    <row r="42" spans="1:11" ht="15" customHeight="1" thickTop="1">
      <c r="A42" s="13" t="s">
        <v>20</v>
      </c>
      <c r="B42" s="39" t="s">
        <v>21</v>
      </c>
      <c r="C42" s="39" t="s">
        <v>21</v>
      </c>
      <c r="D42" s="99">
        <f>SUM(D15,D21,D27,D34,D40)</f>
        <v>15296</v>
      </c>
      <c r="E42" s="100">
        <f>SUM(E15,E21,E27,E34,E40)</f>
        <v>1124</v>
      </c>
      <c r="F42" s="118">
        <f>SUM(F15,F21,F27,F34,F40)</f>
        <v>11380</v>
      </c>
      <c r="G42" s="119"/>
      <c r="H42" s="99">
        <f>SUM(H15,H21,H27,H34,H40)</f>
        <v>1853</v>
      </c>
      <c r="I42" s="101">
        <f>SUM(I15,I21,I27,I34,I40)</f>
        <v>3403</v>
      </c>
      <c r="J42" s="40" t="s">
        <v>21</v>
      </c>
      <c r="K42" s="20"/>
    </row>
    <row r="43" spans="1:11" ht="15.75" thickBot="1">
      <c r="A43" s="14" t="s">
        <v>43</v>
      </c>
      <c r="B43" s="79">
        <v>0</v>
      </c>
      <c r="C43" s="79">
        <f>SUM(C41,C35,C28,C22,C16)</f>
        <v>2</v>
      </c>
      <c r="D43" s="104">
        <f>SUM(D42:G42)</f>
        <v>27800</v>
      </c>
      <c r="E43" s="105"/>
      <c r="F43" s="106"/>
      <c r="G43" s="107"/>
      <c r="H43" s="108">
        <f>SUM(H42:I42)</f>
        <v>5256</v>
      </c>
      <c r="I43" s="109"/>
      <c r="J43" s="35">
        <f>SUM(J16,J22,J28,J35,J41)</f>
        <v>33058</v>
      </c>
      <c r="K43" s="20"/>
    </row>
    <row r="44" spans="1:11">
      <c r="A44" s="120"/>
      <c r="B44" s="120"/>
      <c r="C44" s="120"/>
      <c r="D44" s="120"/>
      <c r="E44" s="120"/>
      <c r="F44" s="120"/>
      <c r="G44" s="120"/>
      <c r="H44" s="120"/>
    </row>
    <row r="45" spans="1:11">
      <c r="A45" s="18" t="s">
        <v>45</v>
      </c>
    </row>
  </sheetData>
  <mergeCells count="35">
    <mergeCell ref="F15:G15"/>
    <mergeCell ref="D16:G16"/>
    <mergeCell ref="H16:I16"/>
    <mergeCell ref="F34:G34"/>
    <mergeCell ref="A4:A8"/>
    <mergeCell ref="B5:B6"/>
    <mergeCell ref="C5:C6"/>
    <mergeCell ref="D5:G6"/>
    <mergeCell ref="H5:I6"/>
    <mergeCell ref="D7:D8"/>
    <mergeCell ref="E7:E8"/>
    <mergeCell ref="F7:G7"/>
    <mergeCell ref="H7:H8"/>
    <mergeCell ref="A44:H44"/>
    <mergeCell ref="A1:J1"/>
    <mergeCell ref="A2:J2"/>
    <mergeCell ref="B4:I4"/>
    <mergeCell ref="B7:B8"/>
    <mergeCell ref="C7:C8"/>
    <mergeCell ref="I7:I8"/>
    <mergeCell ref="F21:G21"/>
    <mergeCell ref="D22:G22"/>
    <mergeCell ref="H22:I22"/>
    <mergeCell ref="D35:G35"/>
    <mergeCell ref="H35:I35"/>
    <mergeCell ref="F27:G27"/>
    <mergeCell ref="D28:G28"/>
    <mergeCell ref="H28:I28"/>
    <mergeCell ref="J4:J8"/>
    <mergeCell ref="D43:G43"/>
    <mergeCell ref="H43:I43"/>
    <mergeCell ref="F40:G40"/>
    <mergeCell ref="D41:G41"/>
    <mergeCell ref="H41:I41"/>
    <mergeCell ref="F42:G42"/>
  </mergeCells>
  <phoneticPr fontId="1" type="noConversion"/>
  <pageMargins left="0.55118110236220474" right="0.47244094488188981" top="0.59055118110236227" bottom="0.59055118110236227" header="0.31496062992125984" footer="0.31496062992125984"/>
  <pageSetup paperSize="9" scale="99" fitToHeight="0" orientation="portrait" cellComments="atEnd" r:id="rId1"/>
  <headerFooter alignWithMargins="0"/>
  <ignoredErrors>
    <ignoredError sqref="D42 H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Capacity of Sub. RCHEs</vt:lpstr>
      <vt:lpstr>'Capacity of Sub. RCHEs'!Print_Area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2025-04-29T01:12:13Z</cp:lastPrinted>
  <dcterms:created xsi:type="dcterms:W3CDTF">1999-04-01T01:30:50Z</dcterms:created>
  <dcterms:modified xsi:type="dcterms:W3CDTF">2026-01-15T02:27:17Z</dcterms:modified>
  <cp:contentStatus/>
</cp:coreProperties>
</file>