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4-26文件及附件_PCT&amp;團體\團體_兩年計劃\"/>
    </mc:Choice>
  </mc:AlternateContent>
  <xr:revisionPtr revIDLastSave="0" documentId="13_ncr:1_{60F00EA7-86D9-4710-B5A0-C73A64F3D6E6}" xr6:coauthVersionLast="36" xr6:coauthVersionMax="36" xr10:uidLastSave="{00000000-0000-0000-0000-000000000000}"/>
  <bookViews>
    <workbookView xWindow="600" yWindow="120" windowWidth="17490" windowHeight="9765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D118" i="1" l="1"/>
  <c r="H118" i="1"/>
  <c r="D119" i="1"/>
  <c r="H119" i="1"/>
  <c r="D120" i="1"/>
  <c r="H120" i="1"/>
  <c r="D11" i="1" l="1"/>
  <c r="D147" i="1"/>
  <c r="C179" i="1" l="1"/>
  <c r="C175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D157" i="1"/>
  <c r="D156" i="1"/>
  <c r="D155" i="1"/>
  <c r="D154" i="1"/>
  <c r="D153" i="1"/>
  <c r="D152" i="1"/>
  <c r="D151" i="1"/>
  <c r="D150" i="1"/>
  <c r="D149" i="1"/>
  <c r="D148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G194" i="1"/>
  <c r="E194" i="1"/>
  <c r="A194" i="1"/>
  <c r="D132" i="1" l="1"/>
  <c r="H131" i="1"/>
  <c r="D131" i="1"/>
  <c r="H130" i="1"/>
  <c r="D130" i="1"/>
  <c r="H129" i="1"/>
  <c r="D129" i="1"/>
  <c r="H128" i="1"/>
  <c r="D128" i="1"/>
  <c r="H127" i="1"/>
  <c r="D127" i="1"/>
  <c r="H126" i="1"/>
  <c r="D126" i="1"/>
  <c r="H125" i="1"/>
  <c r="D125" i="1"/>
  <c r="H124" i="1"/>
  <c r="D124" i="1"/>
  <c r="H123" i="1"/>
  <c r="D123" i="1"/>
  <c r="H122" i="1"/>
  <c r="D122" i="1"/>
  <c r="H121" i="1"/>
  <c r="D121" i="1"/>
  <c r="H117" i="1"/>
  <c r="D117" i="1"/>
  <c r="H116" i="1"/>
  <c r="D116" i="1"/>
  <c r="H115" i="1"/>
  <c r="D115" i="1"/>
  <c r="H114" i="1"/>
  <c r="D114" i="1"/>
  <c r="H113" i="1"/>
  <c r="D113" i="1"/>
  <c r="H112" i="1"/>
  <c r="D112" i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H101" i="1"/>
  <c r="D101" i="1"/>
  <c r="H100" i="1"/>
  <c r="D100" i="1"/>
  <c r="H99" i="1"/>
  <c r="D99" i="1"/>
  <c r="H98" i="1"/>
  <c r="D98" i="1"/>
  <c r="H97" i="1"/>
  <c r="D97" i="1"/>
  <c r="D158" i="1" l="1"/>
  <c r="D173" i="1" s="1"/>
  <c r="H173" i="1"/>
  <c r="D44" i="1"/>
  <c r="D45" i="1"/>
  <c r="D46" i="1"/>
  <c r="D47" i="1"/>
  <c r="D48" i="1"/>
  <c r="D49" i="1"/>
  <c r="D50" i="1"/>
  <c r="D51" i="1"/>
  <c r="D52" i="1"/>
  <c r="D53" i="1"/>
  <c r="D54" i="1"/>
  <c r="D55" i="1"/>
  <c r="H60" i="1"/>
  <c r="H61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E173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2" i="1"/>
  <c r="H67" i="1" l="1"/>
  <c r="H66" i="1"/>
  <c r="H65" i="1"/>
  <c r="H64" i="1"/>
  <c r="H63" i="1"/>
  <c r="H62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D36" i="1"/>
  <c r="D35" i="1"/>
  <c r="D34" i="1"/>
  <c r="D33" i="1"/>
  <c r="D32" i="1"/>
  <c r="D31" i="1"/>
  <c r="D39" i="1" l="1"/>
  <c r="D37" i="1"/>
  <c r="D43" i="1" l="1"/>
  <c r="D42" i="1"/>
  <c r="D41" i="1"/>
  <c r="D40" i="1"/>
  <c r="D38" i="1"/>
  <c r="D56" i="1" l="1"/>
  <c r="H70" i="1"/>
  <c r="H69" i="1"/>
  <c r="H68" i="1"/>
  <c r="H12" i="1"/>
  <c r="H11" i="1"/>
  <c r="D71" i="1" l="1"/>
  <c r="C194" i="1"/>
  <c r="I194" i="1" s="1"/>
  <c r="H71" i="1"/>
  <c r="C178" i="1" l="1"/>
  <c r="C176" i="1"/>
  <c r="C177" i="1" s="1"/>
  <c r="E71" i="1"/>
</calcChain>
</file>

<file path=xl/sharedStrings.xml><?xml version="1.0" encoding="utf-8"?>
<sst xmlns="http://schemas.openxmlformats.org/spreadsheetml/2006/main" count="156" uniqueCount="87">
  <si>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</si>
  <si>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</si>
  <si>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</si>
  <si>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</si>
  <si>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t>(</t>
    </r>
    <r>
      <rPr>
        <sz val="10"/>
        <color theme="1"/>
        <rFont val="新細明體"/>
        <family val="1"/>
        <charset val="136"/>
      </rPr>
      <t>不超過支出總額</t>
    </r>
    <r>
      <rPr>
        <sz val="10"/>
        <color theme="1"/>
        <rFont val="Times New Roman"/>
        <family val="1"/>
      </rPr>
      <t>30%)</t>
    </r>
  </si>
  <si>
    <t>HK$</t>
    <phoneticPr fontId="1" type="noConversion"/>
  </si>
  <si>
    <t>數量</t>
    <phoneticPr fontId="1" type="noConversion"/>
  </si>
  <si>
    <t>單價</t>
    <phoneticPr fontId="1" type="noConversion"/>
  </si>
  <si>
    <t>每項小計</t>
    <phoneticPr fontId="1" type="noConversion"/>
  </si>
  <si>
    <t>金額HK$</t>
    <phoneticPr fontId="1" type="noConversion"/>
  </si>
  <si>
    <t>灰色部份為設定算式，請勿自行修改</t>
    <phoneticPr fontId="1" type="noConversion"/>
  </si>
  <si>
    <t>姓名：</t>
    <phoneticPr fontId="1" type="noConversion"/>
  </si>
  <si>
    <t>團體蓋章：</t>
    <phoneticPr fontId="1" type="noConversion"/>
  </si>
  <si>
    <t>團體負責人簽署：</t>
    <phoneticPr fontId="1" type="noConversion"/>
  </si>
  <si>
    <t>姓名：</t>
    <phoneticPr fontId="1" type="noConversion"/>
  </si>
  <si>
    <t>日期：</t>
    <phoneticPr fontId="1" type="noConversion"/>
  </si>
  <si>
    <t>收入</t>
    <phoneticPr fontId="1" type="noConversion"/>
  </si>
  <si>
    <t>參加者收費 *</t>
    <phoneticPr fontId="1" type="noConversion"/>
  </si>
  <si>
    <r>
      <t xml:space="preserve">* </t>
    </r>
    <r>
      <rPr>
        <sz val="12"/>
        <color theme="1"/>
        <rFont val="細明體"/>
        <family val="3"/>
        <charset val="136"/>
      </rPr>
      <t>可依單項活動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合併多項活動填寫</t>
    </r>
    <phoneticPr fontId="1" type="noConversion"/>
  </si>
  <si>
    <t>備註</t>
    <phoneticPr fontId="1" type="noConversion"/>
  </si>
  <si>
    <t>申請金額</t>
    <phoneticPr fontId="1" type="noConversion"/>
  </si>
  <si>
    <t>總額</t>
    <phoneticPr fontId="1" type="noConversion"/>
  </si>
  <si>
    <r>
      <t>*</t>
    </r>
    <r>
      <rPr>
        <sz val="12"/>
        <color rgb="FFFF0000"/>
        <rFont val="細明體"/>
        <family val="3"/>
        <charset val="136"/>
      </rPr>
      <t>必須填寫</t>
    </r>
    <phoneticPr fontId="1" type="noConversion"/>
  </si>
  <si>
    <t>備註</t>
    <phoneticPr fontId="1" type="noConversion"/>
  </si>
  <si>
    <t>人數</t>
    <phoneticPr fontId="1" type="noConversion"/>
  </si>
  <si>
    <t>社會福利署</t>
    <phoneticPr fontId="1" type="noConversion"/>
  </si>
  <si>
    <t>收支預算</t>
    <phoneticPr fontId="1" type="noConversion"/>
  </si>
  <si>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</si>
  <si>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t>團體名稱：</t>
    <phoneticPr fontId="1" type="noConversion"/>
  </si>
  <si>
    <t>兩年申請總額</t>
    <phoneticPr fontId="1" type="noConversion"/>
  </si>
  <si>
    <t>兩年收入總額</t>
    <phoneticPr fontId="1" type="noConversion"/>
  </si>
  <si>
    <t>兩年預算支出總額</t>
    <phoneticPr fontId="1" type="noConversion"/>
  </si>
  <si>
    <t>參加者收費總額</t>
    <phoneticPr fontId="1" type="noConversion"/>
  </si>
  <si>
    <t>支出項目 (註1)</t>
    <phoneticPr fontId="1" type="noConversion"/>
  </si>
  <si>
    <t>支出項目 (註1)</t>
    <phoneticPr fontId="1" type="noConversion"/>
  </si>
  <si>
    <t>註1：   不論是以物品／服務項目的類別，或是活動項目分類填寫，團體均需列出支出項目的細項內容。</t>
    <phoneticPr fontId="1" type="noConversion"/>
  </si>
  <si>
    <t>活動計劃      負責人簽署：</t>
    <phoneticPr fontId="1" type="noConversion"/>
  </si>
  <si>
    <t>—</t>
    <phoneticPr fontId="1" type="noConversion"/>
  </si>
  <si>
    <t>—</t>
    <phoneticPr fontId="1" type="noConversion"/>
  </si>
  <si>
    <t>參加者收費</t>
    <phoneticPr fontId="1" type="noConversion"/>
  </si>
  <si>
    <t>團體自資金額</t>
    <phoneticPr fontId="1" type="noConversion"/>
  </si>
  <si>
    <t>其他贊助</t>
    <phoneticPr fontId="1" type="noConversion"/>
  </si>
  <si>
    <t>=</t>
    <phoneticPr fontId="1" type="noConversion"/>
  </si>
  <si>
    <t>活動獲批金額</t>
    <phoneticPr fontId="1" type="noConversion"/>
  </si>
  <si>
    <t>=</t>
    <phoneticPr fontId="1" type="noConversion"/>
  </si>
  <si>
    <t>如有申請購買非消耗性物資，請於黃格內填寫所需資料。其他支出項目，請於黃格外填寫。</t>
  </si>
  <si>
    <t>如有申請購買非消耗性物資，請於黃格內填寫所需資料。其他支出項目，請於黃格外填寫。</t>
    <phoneticPr fontId="1" type="noConversion"/>
  </si>
  <si>
    <t>活動獲批金額 (本欄由地區策劃及統籌小組填寫填寫)：</t>
    <phoneticPr fontId="1" type="noConversion"/>
  </si>
  <si>
    <t>悠遊野外</t>
    <phoneticPr fontId="1" type="noConversion"/>
  </si>
  <si>
    <t>快樂騎行(一)</t>
    <phoneticPr fontId="1" type="noConversion"/>
  </si>
  <si>
    <t>地壺</t>
    <phoneticPr fontId="1" type="noConversion"/>
  </si>
  <si>
    <t>整體宣傳</t>
    <phoneticPr fontId="1" type="noConversion"/>
  </si>
  <si>
    <t>保險</t>
    <phoneticPr fontId="1" type="noConversion"/>
  </si>
  <si>
    <r>
      <t>單車維修示範消耗性材料及物品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部份物品可重用於嘉年華會及戶外單車活動緊急維修之用</t>
    </r>
    <r>
      <rPr>
        <sz val="12"/>
        <color theme="1"/>
        <rFont val="Times New Roman"/>
        <family val="1"/>
      </rPr>
      <t>)</t>
    </r>
    <phoneticPr fontId="1" type="noConversion"/>
  </si>
  <si>
    <t>飲品</t>
    <phoneticPr fontId="1" type="noConversion"/>
  </si>
  <si>
    <t>茶點及午餐</t>
    <phoneticPr fontId="1" type="noConversion"/>
  </si>
  <si>
    <t>義工制服</t>
    <phoneticPr fontId="1" type="noConversion"/>
  </si>
  <si>
    <t>日營費</t>
    <phoneticPr fontId="1" type="noConversion"/>
  </si>
  <si>
    <t>自然村導賞費</t>
    <phoneticPr fontId="1" type="noConversion"/>
  </si>
  <si>
    <t>租車來回</t>
    <phoneticPr fontId="1" type="noConversion"/>
  </si>
  <si>
    <t>探訪禮物包</t>
    <phoneticPr fontId="1" type="noConversion"/>
  </si>
  <si>
    <t>參加者分組用單車布帽</t>
    <phoneticPr fontId="1" type="noConversion"/>
  </si>
  <si>
    <t>雜項</t>
    <phoneticPr fontId="1" type="noConversion"/>
  </si>
  <si>
    <t>老中青去旅行</t>
  </si>
  <si>
    <t>歡樂騎行耆英大使</t>
    <phoneticPr fontId="1" type="noConversion"/>
  </si>
  <si>
    <t>快樂社區服務中心</t>
    <phoneticPr fontId="1" type="noConversion"/>
  </si>
  <si>
    <t>此部份由策劃及統籌小組填寫</t>
    <phoneticPr fontId="1" type="noConversion"/>
  </si>
  <si>
    <t>快樂社區服務中心</t>
    <phoneticPr fontId="1" type="noConversion"/>
  </si>
  <si>
    <t>歡樂騎行耆英大使</t>
    <phoneticPr fontId="1" type="noConversion"/>
  </si>
  <si>
    <t>獲批支出金額($)</t>
    <phoneticPr fontId="1" type="noConversion"/>
  </si>
  <si>
    <t>獲批支出金額($)</t>
    <phoneticPr fontId="1" type="noConversion"/>
  </si>
  <si>
    <t>兩年獲批支出總金額      (本欄由地區策劃及統籌小組填寫填寫)</t>
    <phoneticPr fontId="1" type="noConversion"/>
  </si>
  <si>
    <t>兩年獲批支出總金額</t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</si>
  <si>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</si>
  <si>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「兩年計劃」</t>
    </r>
    <phoneticPr fontId="1" type="noConversion"/>
  </si>
  <si>
    <r>
      <t xml:space="preserve">(1) </t>
    </r>
    <r>
      <rPr>
        <sz val="12"/>
        <color theme="1"/>
        <rFont val="細明體"/>
        <family val="3"/>
        <charset val="136"/>
      </rPr>
      <t>第一階段活動收支預算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由</t>
    </r>
    <r>
      <rPr>
        <sz val="12"/>
        <color theme="1"/>
        <rFont val="Times New Roman"/>
        <family val="1"/>
      </rPr>
      <t>2024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5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16</t>
    </r>
    <r>
      <rPr>
        <sz val="12"/>
        <color theme="1"/>
        <rFont val="細明體"/>
        <family val="3"/>
        <charset val="136"/>
      </rPr>
      <t>日至</t>
    </r>
    <r>
      <rPr>
        <sz val="12"/>
        <color theme="1"/>
        <rFont val="Times New Roman"/>
        <family val="1"/>
      </rPr>
      <t>2025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細明體"/>
        <family val="3"/>
        <charset val="136"/>
      </rPr>
      <t>日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</si>
  <si>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(2) </t>
    </r>
    <r>
      <rPr>
        <sz val="12"/>
        <color theme="1"/>
        <rFont val="細明體"/>
        <family val="3"/>
        <charset val="136"/>
      </rPr>
      <t>第二階段活動收支預算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由</t>
    </r>
    <r>
      <rPr>
        <sz val="12"/>
        <color theme="1"/>
        <rFont val="Times New Roman"/>
        <family val="1"/>
      </rPr>
      <t>2025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2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日至</t>
    </r>
    <r>
      <rPr>
        <sz val="12"/>
        <color theme="1"/>
        <rFont val="Times New Roman"/>
        <family val="1"/>
      </rPr>
      <t>2026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細明體"/>
        <family val="3"/>
        <charset val="136"/>
      </rPr>
      <t>日</t>
    </r>
    <r>
      <rPr>
        <sz val="12"/>
        <color theme="1"/>
        <rFont val="Times New Roman"/>
        <family val="1"/>
      </rPr>
      <t>)</t>
    </r>
    <phoneticPr fontId="1" type="noConversion"/>
  </si>
  <si>
    <t>(3) 「兩年計劃」收支總預算 (由2024年5月16日至2026年1月31日)</t>
    <phoneticPr fontId="1" type="noConversion"/>
  </si>
  <si>
    <r>
      <t>遞交申請時，請團體細閱本「計劃」申請資助簡介小冊子，並核對預算支出金額是否符合撥款準則，並請於適當</t>
    </r>
    <r>
      <rPr>
        <sz val="12"/>
        <color theme="1"/>
        <rFont val="Wingdings"/>
        <charset val="2"/>
      </rPr>
      <t>¨</t>
    </r>
    <r>
      <rPr>
        <sz val="12"/>
        <color theme="1"/>
        <rFont val="標楷體"/>
        <family val="4"/>
        <charset val="136"/>
      </rPr>
      <t>內加上“</t>
    </r>
    <r>
      <rPr>
        <sz val="12"/>
        <color theme="1"/>
        <rFont val="Wingdings"/>
        <charset val="2"/>
      </rPr>
      <t>ü</t>
    </r>
    <r>
      <rPr>
        <sz val="12"/>
        <color theme="1"/>
        <rFont val="標楷體"/>
        <family val="4"/>
        <charset val="136"/>
      </rPr>
      <t>”：</t>
    </r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</si>
  <si>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非消耗性器材及設備：金額以「支出總額」的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為上限。</t>
    </r>
  </si>
  <si>
    <r>
      <t>R</t>
    </r>
    <r>
      <rPr>
        <sz val="12"/>
        <color theme="1"/>
        <rFont val="標楷體"/>
        <family val="4"/>
        <charset val="136"/>
      </rPr>
      <t>符合</t>
    </r>
    <r>
      <rPr>
        <sz val="12"/>
        <color theme="1"/>
        <rFont val="Times New Roman"/>
        <family val="1"/>
      </rPr>
      <t xml:space="preserve">  </t>
    </r>
    <phoneticPr fontId="1" type="noConversion"/>
  </si>
  <si>
    <r>
      <t>£</t>
    </r>
    <r>
      <rPr>
        <sz val="12"/>
        <color theme="1"/>
        <rFont val="標楷體"/>
        <family val="4"/>
        <charset val="136"/>
      </rPr>
      <t>不符合</t>
    </r>
    <phoneticPr fontId="1" type="noConversion"/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</si>
  <si>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宣傳品：不可多於支出總額</t>
    </r>
    <r>
      <rPr>
        <sz val="12"/>
        <color theme="1"/>
        <rFont val="Times New Roman"/>
        <family val="1"/>
      </rPr>
      <t xml:space="preserve">15% 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     </t>
    </r>
  </si>
  <si>
    <r>
      <t>(3)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紀念品連獎品：不可多於支出總額</t>
    </r>
    <r>
      <rPr>
        <sz val="12"/>
        <color theme="1"/>
        <rFont val="Times New Roman"/>
        <family val="1"/>
      </rPr>
      <t>15%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</t>
    </r>
  </si>
  <si>
    <r>
      <t>(4)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導師費或講者費：每小時不超過</t>
    </r>
    <r>
      <rPr>
        <sz val="12"/>
        <color theme="1"/>
        <rFont val="Times New Roman"/>
        <family val="1"/>
      </rPr>
      <t>$450</t>
    </r>
    <r>
      <rPr>
        <sz val="12"/>
        <color theme="1"/>
        <rFont val="標楷體"/>
        <family val="4"/>
        <charset val="136"/>
      </rPr>
      <t>，支出上限不可多於支出總額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</t>
    </r>
  </si>
  <si>
    <r>
      <t>(5)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贊助金額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物資總額：不應超過活動支出總額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</t>
    </r>
  </si>
  <si>
    <r>
      <t>(6)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額外中央行政費或人手聘用：獲批撥款的</t>
    </r>
    <r>
      <rPr>
        <sz val="12"/>
        <color theme="1"/>
        <rFont val="Times New Roman"/>
        <family val="1"/>
      </rPr>
      <t>5%</t>
    </r>
    <r>
      <rPr>
        <sz val="12"/>
        <color theme="1"/>
        <rFont val="標楷體"/>
        <family val="4"/>
        <charset val="136"/>
      </rPr>
      <t>為上限。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</si>
</sst>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.0_ 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rgb="FFFF0000"/>
      <name val="細明體"/>
      <family val="3"/>
      <charset val="136"/>
    </font>
    <font>
      <sz val="12"/>
      <color rgb="FFFF0000"/>
      <name val="Times New Roman"/>
      <family val="1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180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3" fontId="2" fillId="2" borderId="0" xfId="1" applyFont="1" applyFill="1" applyBorder="1" applyAlignment="1" applyProtection="1">
      <alignment horizontal="center" vertical="center"/>
    </xf>
    <xf numFmtId="43" fontId="0" fillId="0" borderId="0" xfId="1" applyFo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6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2" fillId="2" borderId="18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</xf>
    <xf numFmtId="43" fontId="3" fillId="3" borderId="7" xfId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43" fontId="3" fillId="3" borderId="0" xfId="1" applyFont="1" applyFill="1" applyAlignment="1" applyProtection="1">
      <alignment horizontal="right" vertical="center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</xf>
    <xf numFmtId="0" fontId="0" fillId="0" borderId="7" xfId="0" applyBorder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3" borderId="0" xfId="0" applyFont="1" applyFill="1" applyProtection="1">
      <alignment vertical="center"/>
    </xf>
    <xf numFmtId="179" fontId="2" fillId="0" borderId="16" xfId="0" applyNumberFormat="1" applyFont="1" applyFill="1" applyBorder="1" applyProtection="1">
      <alignment vertical="center"/>
      <protection locked="0"/>
    </xf>
    <xf numFmtId="179" fontId="2" fillId="0" borderId="17" xfId="0" applyNumberFormat="1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8" xfId="0" applyNumberFormat="1" applyFont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</xf>
    <xf numFmtId="176" fontId="2" fillId="0" borderId="4" xfId="0" applyNumberFormat="1" applyFont="1" applyFill="1" applyBorder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39" fontId="2" fillId="2" borderId="0" xfId="1" applyNumberFormat="1" applyFont="1" applyFill="1" applyBorder="1" applyAlignment="1" applyProtection="1">
      <alignment horizontal="center" vertical="center"/>
    </xf>
    <xf numFmtId="176" fontId="2" fillId="0" borderId="24" xfId="0" applyNumberFormat="1" applyFont="1" applyFill="1" applyBorder="1" applyProtection="1">
      <alignment vertical="center"/>
      <protection locked="0"/>
    </xf>
    <xf numFmtId="43" fontId="2" fillId="0" borderId="22" xfId="1" applyFont="1" applyFill="1" applyBorder="1" applyProtection="1">
      <alignment vertical="center"/>
      <protection locked="0"/>
    </xf>
    <xf numFmtId="181" fontId="2" fillId="0" borderId="23" xfId="0" applyNumberFormat="1" applyFont="1" applyFill="1" applyBorder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Protection="1">
      <alignment vertical="center"/>
      <protection locked="0"/>
    </xf>
    <xf numFmtId="177" fontId="2" fillId="0" borderId="10" xfId="0" applyNumberFormat="1" applyFont="1" applyBorder="1" applyProtection="1">
      <alignment vertical="center"/>
      <protection locked="0"/>
    </xf>
    <xf numFmtId="177" fontId="2" fillId="0" borderId="21" xfId="0" applyNumberFormat="1" applyFont="1" applyBorder="1" applyProtection="1">
      <alignment vertical="center"/>
      <protection locked="0"/>
    </xf>
    <xf numFmtId="43" fontId="2" fillId="0" borderId="21" xfId="1" applyFont="1" applyFill="1" applyBorder="1" applyProtection="1">
      <alignment vertical="center"/>
      <protection locked="0"/>
    </xf>
    <xf numFmtId="181" fontId="2" fillId="0" borderId="20" xfId="0" applyNumberFormat="1" applyFont="1" applyFill="1" applyBorder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181" fontId="2" fillId="0" borderId="0" xfId="0" applyNumberFormat="1" applyFont="1" applyFill="1" applyBorder="1" applyProtection="1">
      <alignment vertical="center"/>
      <protection locked="0"/>
    </xf>
    <xf numFmtId="0" fontId="2" fillId="0" borderId="8" xfId="0" applyFont="1" applyBorder="1">
      <alignment vertical="center"/>
    </xf>
    <xf numFmtId="176" fontId="2" fillId="0" borderId="12" xfId="0" applyNumberFormat="1" applyFont="1" applyBorder="1" applyProtection="1">
      <alignment vertical="center"/>
      <protection locked="0"/>
    </xf>
    <xf numFmtId="177" fontId="2" fillId="0" borderId="26" xfId="0" applyNumberFormat="1" applyFont="1" applyBorder="1" applyProtection="1">
      <alignment vertical="center"/>
      <protection locked="0"/>
    </xf>
    <xf numFmtId="177" fontId="2" fillId="0" borderId="12" xfId="0" applyNumberFormat="1" applyFont="1" applyBorder="1" applyProtection="1">
      <alignment vertical="center"/>
      <protection locked="0"/>
    </xf>
    <xf numFmtId="176" fontId="2" fillId="2" borderId="12" xfId="0" applyNumberFormat="1" applyFont="1" applyFill="1" applyBorder="1" applyProtection="1">
      <alignment vertical="center"/>
    </xf>
    <xf numFmtId="176" fontId="2" fillId="0" borderId="9" xfId="0" applyNumberFormat="1" applyFont="1" applyBorder="1" applyProtection="1">
      <alignment vertical="center"/>
      <protection locked="0"/>
    </xf>
    <xf numFmtId="177" fontId="2" fillId="0" borderId="18" xfId="0" applyNumberFormat="1" applyFont="1" applyBorder="1" applyProtection="1">
      <alignment vertical="center"/>
      <protection locked="0"/>
    </xf>
    <xf numFmtId="177" fontId="2" fillId="0" borderId="9" xfId="0" applyNumberFormat="1" applyFont="1" applyBorder="1" applyProtection="1">
      <alignment vertical="center"/>
      <protection locked="0"/>
    </xf>
    <xf numFmtId="176" fontId="2" fillId="2" borderId="17" xfId="0" applyNumberFormat="1" applyFont="1" applyFill="1" applyBorder="1" applyProtection="1">
      <alignment vertical="center"/>
    </xf>
    <xf numFmtId="177" fontId="8" fillId="0" borderId="8" xfId="0" applyNumberFormat="1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2" borderId="28" xfId="0" applyNumberFormat="1" applyFont="1" applyFill="1" applyBorder="1" applyProtection="1">
      <alignment vertical="center"/>
    </xf>
    <xf numFmtId="0" fontId="0" fillId="0" borderId="0" xfId="0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8" fontId="0" fillId="0" borderId="27" xfId="0" applyNumberFormat="1" applyBorder="1" applyAlignment="1" applyProtection="1">
      <alignment horizontal="center" vertical="center"/>
    </xf>
    <xf numFmtId="178" fontId="2" fillId="0" borderId="1" xfId="0" applyNumberFormat="1" applyFont="1" applyFill="1" applyBorder="1" applyProtection="1">
      <alignment vertical="center"/>
    </xf>
    <xf numFmtId="180" fontId="2" fillId="2" borderId="19" xfId="0" applyNumberFormat="1" applyFont="1" applyFill="1" applyBorder="1" applyAlignment="1" applyProtection="1">
      <alignment horizontal="center" vertical="center"/>
    </xf>
    <xf numFmtId="180" fontId="8" fillId="2" borderId="19" xfId="0" applyNumberFormat="1" applyFont="1" applyFill="1" applyBorder="1" applyAlignment="1" applyProtection="1">
      <alignment horizontal="center" vertical="center"/>
    </xf>
    <xf numFmtId="39" fontId="8" fillId="2" borderId="19" xfId="1" applyNumberFormat="1" applyFont="1" applyFill="1" applyBorder="1" applyAlignment="1" applyProtection="1">
      <alignment horizontal="center" vertical="center"/>
    </xf>
    <xf numFmtId="178" fontId="2" fillId="2" borderId="19" xfId="0" quotePrefix="1" applyNumberFormat="1" applyFont="1" applyFill="1" applyBorder="1" applyAlignment="1" applyProtection="1">
      <alignment horizontal="center" vertical="center"/>
    </xf>
    <xf numFmtId="39" fontId="8" fillId="2" borderId="2" xfId="1" applyNumberFormat="1" applyFont="1" applyFill="1" applyBorder="1" applyAlignment="1" applyProtection="1">
      <alignment horizontal="center" vertical="center"/>
    </xf>
    <xf numFmtId="176" fontId="2" fillId="3" borderId="15" xfId="0" applyNumberFormat="1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176" fontId="2" fillId="3" borderId="18" xfId="0" applyNumberFormat="1" applyFont="1" applyFill="1" applyBorder="1" applyAlignment="1" applyProtection="1">
      <alignment horizontal="center" vertical="center"/>
    </xf>
    <xf numFmtId="0" fontId="8" fillId="3" borderId="18" xfId="0" quotePrefix="1" applyFont="1" applyFill="1" applyBorder="1" applyAlignment="1" applyProtection="1">
      <alignment horizontal="center" vertical="center"/>
    </xf>
    <xf numFmtId="176" fontId="2" fillId="3" borderId="4" xfId="0" applyNumberFormat="1" applyFont="1" applyFill="1" applyBorder="1" applyAlignment="1" applyProtection="1">
      <alignment horizontal="center" vertical="center"/>
    </xf>
    <xf numFmtId="176" fontId="2" fillId="2" borderId="21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176" fontId="9" fillId="3" borderId="1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Protection="1">
      <alignment vertical="center"/>
      <protection locked="0"/>
    </xf>
    <xf numFmtId="43" fontId="2" fillId="4" borderId="8" xfId="1" applyFont="1" applyFill="1" applyBorder="1" applyProtection="1">
      <alignment vertical="center"/>
      <protection locked="0"/>
    </xf>
    <xf numFmtId="181" fontId="2" fillId="4" borderId="14" xfId="0" applyNumberFormat="1" applyFont="1" applyFill="1" applyBorder="1" applyProtection="1">
      <alignment vertical="center"/>
      <protection locked="0"/>
    </xf>
    <xf numFmtId="179" fontId="2" fillId="4" borderId="21" xfId="0" applyNumberFormat="1" applyFont="1" applyFill="1" applyBorder="1" applyProtection="1">
      <alignment vertical="center"/>
    </xf>
    <xf numFmtId="179" fontId="2" fillId="4" borderId="21" xfId="0" applyNumberFormat="1" applyFont="1" applyFill="1" applyBorder="1" applyProtection="1">
      <alignment vertical="center"/>
      <protection locked="0"/>
    </xf>
    <xf numFmtId="49" fontId="2" fillId="4" borderId="3" xfId="0" applyNumberFormat="1" applyFont="1" applyFill="1" applyBorder="1" applyAlignment="1" applyProtection="1">
      <alignment vertical="center"/>
      <protection locked="0"/>
    </xf>
    <xf numFmtId="0" fontId="8" fillId="4" borderId="0" xfId="0" applyFont="1" applyFill="1" applyProtection="1">
      <alignment vertical="center"/>
      <protection locked="0"/>
    </xf>
    <xf numFmtId="179" fontId="2" fillId="4" borderId="16" xfId="0" applyNumberFormat="1" applyFont="1" applyFill="1" applyBorder="1" applyProtection="1">
      <alignment vertical="center"/>
    </xf>
    <xf numFmtId="179" fontId="2" fillId="4" borderId="16" xfId="0" applyNumberFormat="1" applyFont="1" applyFill="1" applyBorder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  <protection locked="0"/>
    </xf>
    <xf numFmtId="39" fontId="8" fillId="2" borderId="13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43" fontId="2" fillId="0" borderId="0" xfId="1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17" fillId="0" borderId="18" xfId="0" applyFont="1" applyBorder="1" applyAlignment="1">
      <alignment horizontal="justify" vertical="center" wrapText="1"/>
    </xf>
    <xf numFmtId="43" fontId="2" fillId="0" borderId="18" xfId="1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3" fontId="3" fillId="3" borderId="0" xfId="1" applyFont="1" applyFill="1" applyAlignment="1" applyProtection="1">
      <alignment horizontal="right" vertical="center" wrapText="1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6" fillId="3" borderId="15" xfId="0" applyNumberFormat="1" applyFont="1" applyFill="1" applyBorder="1" applyAlignment="1" applyProtection="1">
      <alignment horizontal="center" vertical="center"/>
    </xf>
    <xf numFmtId="49" fontId="6" fillId="3" borderId="18" xfId="0" applyNumberFormat="1" applyFont="1" applyFill="1" applyBorder="1" applyAlignment="1" applyProtection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/>
    </xf>
    <xf numFmtId="49" fontId="5" fillId="3" borderId="5" xfId="0" applyNumberFormat="1" applyFont="1" applyFill="1" applyBorder="1" applyAlignment="1" applyProtection="1">
      <alignment horizontal="right" vertical="center"/>
    </xf>
    <xf numFmtId="49" fontId="5" fillId="3" borderId="11" xfId="0" applyNumberFormat="1" applyFont="1" applyFill="1" applyBorder="1" applyAlignment="1" applyProtection="1">
      <alignment horizontal="right" vertical="center"/>
    </xf>
    <xf numFmtId="49" fontId="5" fillId="3" borderId="6" xfId="0" applyNumberFormat="1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right" vertical="center"/>
    </xf>
    <xf numFmtId="0" fontId="3" fillId="3" borderId="11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right" vertical="center"/>
    </xf>
    <xf numFmtId="49" fontId="3" fillId="3" borderId="13" xfId="0" applyNumberFormat="1" applyFont="1" applyFill="1" applyBorder="1" applyAlignment="1" applyProtection="1">
      <alignment horizontal="center" vertical="center"/>
    </xf>
    <xf numFmtId="49" fontId="2" fillId="3" borderId="19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29" xfId="0" applyNumberFormat="1" applyFont="1" applyBorder="1" applyAlignment="1" applyProtection="1">
      <alignment horizontal="center" vertical="center"/>
    </xf>
    <xf numFmtId="177" fontId="8" fillId="0" borderId="30" xfId="0" applyNumberFormat="1" applyFont="1" applyBorder="1" applyAlignment="1" applyProtection="1">
      <alignment horizontal="center" vertical="center"/>
    </xf>
    <xf numFmtId="177" fontId="8" fillId="0" borderId="31" xfId="0" applyNumberFormat="1" applyFont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18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justify"/>
    </xf>
    <xf numFmtId="178" fontId="0" fillId="0" borderId="32" xfId="0" applyNumberFormat="1" applyBorder="1" applyAlignment="1" applyProtection="1">
      <alignment horizontal="center" vertical="center"/>
    </xf>
    <xf numFmtId="178" fontId="0" fillId="0" borderId="33" xfId="0" applyNumberFormat="1" applyBorder="1" applyAlignment="1" applyProtection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6"/>
  <sheetViews>
    <sheetView tabSelected="1" view="pageLayout" topLeftCell="A91" zoomScaleNormal="80" workbookViewId="0">
      <selection activeCell="E115" sqref="E115"/>
    </sheetView>
  </sheetViews>
  <sheetFormatPr defaultColWidth="9" defaultRowHeight="16.5" x14ac:dyDescent="0.25"/>
  <cols>
    <col min="1" max="1" width="13.5" style="2" customWidth="1"/>
    <col min="2" max="2" width="7.625" style="2" customWidth="1"/>
    <col min="3" max="3" width="33.5" style="2" customWidth="1"/>
    <col min="4" max="4" width="17.625" style="2" customWidth="1"/>
    <col min="5" max="5" width="55.375" style="2" customWidth="1"/>
    <col min="6" max="6" width="12.25" style="11" customWidth="1"/>
    <col min="7" max="7" width="12.25" style="2" customWidth="1"/>
    <col min="8" max="8" width="16.875" style="2" customWidth="1"/>
    <col min="9" max="9" width="19.375" style="2" customWidth="1"/>
    <col min="10" max="10" width="15.875" style="2" customWidth="1"/>
    <col min="11" max="16384" width="9" style="2"/>
  </cols>
  <sheetData>
    <row r="1" spans="1:10" x14ac:dyDescent="0.25">
      <c r="A1" s="179" t="s">
        <v>25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25">
      <c r="A2" s="180" t="s">
        <v>73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x14ac:dyDescent="0.25">
      <c r="A3" s="180" t="s">
        <v>74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x14ac:dyDescent="0.25">
      <c r="A4" s="179" t="s">
        <v>26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25">
      <c r="A5" s="18" t="s">
        <v>27</v>
      </c>
      <c r="B5" s="18"/>
      <c r="C5" s="177" t="s">
        <v>64</v>
      </c>
      <c r="D5" s="178"/>
      <c r="E5" s="41" t="s">
        <v>28</v>
      </c>
      <c r="F5" s="177" t="s">
        <v>65</v>
      </c>
      <c r="G5" s="178"/>
      <c r="H5" s="178"/>
      <c r="I5" s="178"/>
    </row>
    <row r="6" spans="1:10" x14ac:dyDescent="0.25">
      <c r="A6" s="18" t="s">
        <v>75</v>
      </c>
      <c r="B6" s="18"/>
      <c r="C6" s="96"/>
      <c r="D6" s="93"/>
      <c r="E6" s="41"/>
      <c r="F6" s="92"/>
      <c r="G6" s="93"/>
      <c r="H6" s="93"/>
      <c r="I6" s="93"/>
    </row>
    <row r="7" spans="1:10" ht="17.25" thickBot="1" x14ac:dyDescent="0.3">
      <c r="A7" s="19" t="s">
        <v>10</v>
      </c>
      <c r="B7" s="19"/>
      <c r="C7" s="19"/>
      <c r="D7" s="20"/>
      <c r="E7" s="20"/>
      <c r="F7" s="20"/>
      <c r="G7" s="20"/>
      <c r="H7" s="20"/>
      <c r="I7" s="20"/>
      <c r="J7" s="20"/>
    </row>
    <row r="8" spans="1:10" ht="23.25" customHeight="1" thickBot="1" x14ac:dyDescent="0.3">
      <c r="A8" s="162" t="s">
        <v>16</v>
      </c>
      <c r="B8" s="163"/>
      <c r="C8" s="163"/>
      <c r="D8" s="164"/>
      <c r="E8" s="21" t="s">
        <v>33</v>
      </c>
      <c r="F8" s="22" t="s">
        <v>7</v>
      </c>
      <c r="G8" s="21" t="s">
        <v>6</v>
      </c>
      <c r="H8" s="23" t="s">
        <v>0</v>
      </c>
      <c r="I8" s="44" t="s">
        <v>69</v>
      </c>
      <c r="J8" s="45" t="s">
        <v>19</v>
      </c>
    </row>
    <row r="9" spans="1:10" ht="27" customHeight="1" thickBot="1" x14ac:dyDescent="0.3">
      <c r="A9" s="165" t="s">
        <v>17</v>
      </c>
      <c r="B9" s="166"/>
      <c r="C9" s="52"/>
      <c r="D9" s="24" t="s">
        <v>9</v>
      </c>
      <c r="E9" s="133" t="s">
        <v>46</v>
      </c>
      <c r="F9" s="144" t="s">
        <v>5</v>
      </c>
      <c r="G9" s="142" t="s">
        <v>22</v>
      </c>
      <c r="H9" s="140" t="s">
        <v>5</v>
      </c>
      <c r="I9" s="138" t="s">
        <v>66</v>
      </c>
      <c r="J9" s="140"/>
    </row>
    <row r="10" spans="1:10" ht="17.25" thickBot="1" x14ac:dyDescent="0.3">
      <c r="A10" s="60" t="s">
        <v>7</v>
      </c>
      <c r="B10" s="110" t="s">
        <v>24</v>
      </c>
      <c r="C10" s="111" t="s">
        <v>23</v>
      </c>
      <c r="D10" s="112" t="s">
        <v>8</v>
      </c>
      <c r="E10" s="134"/>
      <c r="F10" s="145"/>
      <c r="G10" s="143"/>
      <c r="H10" s="141"/>
      <c r="I10" s="146"/>
      <c r="J10" s="141"/>
    </row>
    <row r="11" spans="1:10" x14ac:dyDescent="0.25">
      <c r="A11" s="56">
        <v>20</v>
      </c>
      <c r="B11" s="42">
        <v>30</v>
      </c>
      <c r="C11" s="87" t="s">
        <v>48</v>
      </c>
      <c r="D11" s="109">
        <f>+A11*B11</f>
        <v>600</v>
      </c>
      <c r="E11" s="113" t="s">
        <v>50</v>
      </c>
      <c r="F11" s="114">
        <v>1000</v>
      </c>
      <c r="G11" s="115">
        <v>1</v>
      </c>
      <c r="H11" s="116">
        <f t="shared" ref="H11:H70" si="0">+F11*G11</f>
        <v>1000</v>
      </c>
      <c r="I11" s="117">
        <v>1000</v>
      </c>
      <c r="J11" s="118"/>
    </row>
    <row r="12" spans="1:10" x14ac:dyDescent="0.25">
      <c r="A12" s="43">
        <v>20</v>
      </c>
      <c r="B12" s="42">
        <v>25</v>
      </c>
      <c r="C12" s="88" t="s">
        <v>49</v>
      </c>
      <c r="D12" s="25">
        <f>+A12*B12</f>
        <v>500</v>
      </c>
      <c r="E12" s="119"/>
      <c r="F12" s="114"/>
      <c r="G12" s="115"/>
      <c r="H12" s="120">
        <f t="shared" si="0"/>
        <v>0</v>
      </c>
      <c r="I12" s="121"/>
      <c r="J12" s="118"/>
    </row>
    <row r="13" spans="1:10" x14ac:dyDescent="0.25">
      <c r="A13" s="43">
        <v>20</v>
      </c>
      <c r="B13" s="42">
        <v>16</v>
      </c>
      <c r="C13" s="87" t="s">
        <v>63</v>
      </c>
      <c r="D13" s="25">
        <f t="shared" ref="D13:D30" si="1">+A13*B13</f>
        <v>320</v>
      </c>
      <c r="E13" s="119"/>
      <c r="F13" s="114"/>
      <c r="G13" s="115"/>
      <c r="H13" s="120">
        <f t="shared" si="0"/>
        <v>0</v>
      </c>
      <c r="I13" s="121"/>
      <c r="J13" s="118"/>
    </row>
    <row r="14" spans="1:10" x14ac:dyDescent="0.25">
      <c r="A14" s="63"/>
      <c r="B14" s="42"/>
      <c r="C14" s="87"/>
      <c r="D14" s="25">
        <f t="shared" si="1"/>
        <v>0</v>
      </c>
      <c r="E14" s="119"/>
      <c r="F14" s="114"/>
      <c r="G14" s="115"/>
      <c r="H14" s="120">
        <f t="shared" si="0"/>
        <v>0</v>
      </c>
      <c r="I14" s="121"/>
      <c r="J14" s="118"/>
    </row>
    <row r="15" spans="1:10" x14ac:dyDescent="0.25">
      <c r="A15" s="63"/>
      <c r="B15" s="42"/>
      <c r="C15" s="59"/>
      <c r="D15" s="25">
        <f t="shared" si="1"/>
        <v>0</v>
      </c>
      <c r="E15" s="123" t="s">
        <v>51</v>
      </c>
      <c r="F15" s="8">
        <v>600</v>
      </c>
      <c r="G15" s="57">
        <v>1</v>
      </c>
      <c r="H15" s="14">
        <f t="shared" si="0"/>
        <v>600</v>
      </c>
      <c r="I15" s="50">
        <v>600</v>
      </c>
      <c r="J15" s="12"/>
    </row>
    <row r="16" spans="1:10" x14ac:dyDescent="0.25">
      <c r="A16" s="63"/>
      <c r="B16" s="42"/>
      <c r="C16" s="59"/>
      <c r="D16" s="25">
        <f t="shared" si="1"/>
        <v>0</v>
      </c>
      <c r="E16" s="123" t="s">
        <v>52</v>
      </c>
      <c r="F16" s="8">
        <v>20</v>
      </c>
      <c r="G16" s="57">
        <v>100</v>
      </c>
      <c r="H16" s="14">
        <f t="shared" si="0"/>
        <v>2000</v>
      </c>
      <c r="I16" s="50">
        <v>2000</v>
      </c>
      <c r="J16" s="12"/>
    </row>
    <row r="17" spans="1:10" ht="33" x14ac:dyDescent="0.25">
      <c r="A17" s="63"/>
      <c r="B17" s="42"/>
      <c r="C17" s="87"/>
      <c r="D17" s="25">
        <f t="shared" si="1"/>
        <v>0</v>
      </c>
      <c r="E17" s="123" t="s">
        <v>53</v>
      </c>
      <c r="F17" s="8">
        <v>1000</v>
      </c>
      <c r="G17" s="57">
        <v>1</v>
      </c>
      <c r="H17" s="14">
        <f t="shared" si="0"/>
        <v>1000</v>
      </c>
      <c r="I17" s="50">
        <v>1000</v>
      </c>
      <c r="J17" s="12"/>
    </row>
    <row r="18" spans="1:10" x14ac:dyDescent="0.25">
      <c r="A18" s="63"/>
      <c r="B18" s="59"/>
      <c r="C18" s="63"/>
      <c r="D18" s="25">
        <f t="shared" si="1"/>
        <v>0</v>
      </c>
      <c r="E18" s="123" t="s">
        <v>54</v>
      </c>
      <c r="F18" s="8">
        <v>20</v>
      </c>
      <c r="G18" s="57">
        <v>100</v>
      </c>
      <c r="H18" s="14">
        <f t="shared" si="0"/>
        <v>2000</v>
      </c>
      <c r="I18" s="50">
        <v>2000</v>
      </c>
      <c r="J18" s="12"/>
    </row>
    <row r="19" spans="1:10" x14ac:dyDescent="0.25">
      <c r="A19" s="63"/>
      <c r="B19" s="59"/>
      <c r="C19" s="59"/>
      <c r="D19" s="25">
        <f t="shared" si="1"/>
        <v>0</v>
      </c>
      <c r="E19" s="123" t="s">
        <v>55</v>
      </c>
      <c r="F19" s="8">
        <v>1344</v>
      </c>
      <c r="G19" s="57">
        <v>1</v>
      </c>
      <c r="H19" s="14">
        <f t="shared" si="0"/>
        <v>1344</v>
      </c>
      <c r="I19" s="50">
        <v>1344</v>
      </c>
      <c r="J19" s="12"/>
    </row>
    <row r="20" spans="1:10" x14ac:dyDescent="0.25">
      <c r="A20" s="63"/>
      <c r="B20" s="59"/>
      <c r="C20" s="59"/>
      <c r="D20" s="25">
        <f t="shared" si="1"/>
        <v>0</v>
      </c>
      <c r="E20" s="123" t="s">
        <v>56</v>
      </c>
      <c r="F20" s="8">
        <v>150</v>
      </c>
      <c r="G20" s="77">
        <v>20</v>
      </c>
      <c r="H20" s="14">
        <f t="shared" si="0"/>
        <v>3000</v>
      </c>
      <c r="I20" s="50">
        <v>3000</v>
      </c>
      <c r="J20" s="12"/>
    </row>
    <row r="21" spans="1:10" x14ac:dyDescent="0.25">
      <c r="A21" s="63"/>
      <c r="B21" s="59"/>
      <c r="C21" s="59"/>
      <c r="D21" s="25">
        <f t="shared" si="1"/>
        <v>0</v>
      </c>
      <c r="E21" s="123" t="s">
        <v>57</v>
      </c>
      <c r="F21" s="8">
        <v>47</v>
      </c>
      <c r="G21" s="57">
        <v>22</v>
      </c>
      <c r="H21" s="14">
        <f t="shared" si="0"/>
        <v>1034</v>
      </c>
      <c r="I21" s="50">
        <v>1034</v>
      </c>
      <c r="J21" s="12"/>
    </row>
    <row r="22" spans="1:10" x14ac:dyDescent="0.25">
      <c r="A22" s="63"/>
      <c r="B22" s="59"/>
      <c r="C22" s="63"/>
      <c r="D22" s="25">
        <f t="shared" si="1"/>
        <v>0</v>
      </c>
      <c r="E22" s="123" t="s">
        <v>58</v>
      </c>
      <c r="F22" s="8">
        <v>20</v>
      </c>
      <c r="G22" s="57">
        <v>30</v>
      </c>
      <c r="H22" s="14">
        <f t="shared" si="0"/>
        <v>600</v>
      </c>
      <c r="I22" s="50">
        <v>600</v>
      </c>
      <c r="J22" s="12"/>
    </row>
    <row r="23" spans="1:10" x14ac:dyDescent="0.25">
      <c r="A23" s="63"/>
      <c r="B23" s="59"/>
      <c r="C23" s="59"/>
      <c r="D23" s="25">
        <f t="shared" si="1"/>
        <v>0</v>
      </c>
      <c r="E23" s="123" t="s">
        <v>59</v>
      </c>
      <c r="F23" s="8">
        <v>2500</v>
      </c>
      <c r="G23" s="57">
        <v>1</v>
      </c>
      <c r="H23" s="14">
        <f t="shared" si="0"/>
        <v>2500</v>
      </c>
      <c r="I23" s="50">
        <v>2500</v>
      </c>
      <c r="J23" s="12"/>
    </row>
    <row r="24" spans="1:10" x14ac:dyDescent="0.25">
      <c r="A24" s="63"/>
      <c r="B24" s="59"/>
      <c r="C24" s="59"/>
      <c r="D24" s="25">
        <f t="shared" si="1"/>
        <v>0</v>
      </c>
      <c r="E24" s="123" t="s">
        <v>60</v>
      </c>
      <c r="F24" s="8">
        <v>50</v>
      </c>
      <c r="G24" s="57">
        <v>20</v>
      </c>
      <c r="H24" s="14">
        <f t="shared" si="0"/>
        <v>1000</v>
      </c>
      <c r="I24" s="50">
        <v>1000</v>
      </c>
      <c r="J24" s="12"/>
    </row>
    <row r="25" spans="1:10" x14ac:dyDescent="0.25">
      <c r="A25" s="63"/>
      <c r="B25" s="59"/>
      <c r="C25" s="63"/>
      <c r="D25" s="25">
        <f t="shared" si="1"/>
        <v>0</v>
      </c>
      <c r="E25" s="123" t="s">
        <v>61</v>
      </c>
      <c r="F25" s="8">
        <v>35</v>
      </c>
      <c r="G25" s="57">
        <v>100</v>
      </c>
      <c r="H25" s="14">
        <f t="shared" si="0"/>
        <v>3500</v>
      </c>
      <c r="I25" s="50">
        <v>3500</v>
      </c>
      <c r="J25" s="12"/>
    </row>
    <row r="26" spans="1:10" x14ac:dyDescent="0.25">
      <c r="A26" s="63"/>
      <c r="B26" s="59"/>
      <c r="C26" s="59"/>
      <c r="D26" s="25">
        <f t="shared" si="1"/>
        <v>0</v>
      </c>
      <c r="E26" s="123" t="s">
        <v>62</v>
      </c>
      <c r="F26" s="8">
        <v>342</v>
      </c>
      <c r="G26" s="57">
        <v>1</v>
      </c>
      <c r="H26" s="14">
        <f t="shared" si="0"/>
        <v>342</v>
      </c>
      <c r="I26" s="50">
        <v>342</v>
      </c>
      <c r="J26" s="12"/>
    </row>
    <row r="27" spans="1:10" x14ac:dyDescent="0.25">
      <c r="A27" s="63"/>
      <c r="B27" s="59"/>
      <c r="C27" s="59"/>
      <c r="D27" s="25">
        <f t="shared" si="1"/>
        <v>0</v>
      </c>
      <c r="E27" s="1"/>
      <c r="F27" s="8"/>
      <c r="G27" s="57"/>
      <c r="H27" s="14">
        <f t="shared" si="0"/>
        <v>0</v>
      </c>
      <c r="I27" s="50"/>
      <c r="J27" s="12"/>
    </row>
    <row r="28" spans="1:10" x14ac:dyDescent="0.25">
      <c r="A28" s="63"/>
      <c r="B28" s="59"/>
      <c r="C28" s="59"/>
      <c r="D28" s="25">
        <f t="shared" si="1"/>
        <v>0</v>
      </c>
      <c r="E28" s="1"/>
      <c r="F28" s="8"/>
      <c r="G28" s="57"/>
      <c r="H28" s="14">
        <f t="shared" si="0"/>
        <v>0</v>
      </c>
      <c r="I28" s="50"/>
      <c r="J28" s="12"/>
    </row>
    <row r="29" spans="1:10" x14ac:dyDescent="0.25">
      <c r="A29" s="63"/>
      <c r="B29" s="59"/>
      <c r="C29" s="59"/>
      <c r="D29" s="25">
        <f t="shared" si="1"/>
        <v>0</v>
      </c>
      <c r="E29" s="1"/>
      <c r="F29" s="8"/>
      <c r="G29" s="57"/>
      <c r="H29" s="14">
        <f t="shared" ref="H29:H35" si="2">+F29*G29</f>
        <v>0</v>
      </c>
      <c r="I29" s="50"/>
      <c r="J29" s="12"/>
    </row>
    <row r="30" spans="1:10" x14ac:dyDescent="0.25">
      <c r="A30" s="63"/>
      <c r="B30" s="59"/>
      <c r="C30" s="59"/>
      <c r="D30" s="25">
        <f t="shared" si="1"/>
        <v>0</v>
      </c>
      <c r="E30" s="1"/>
      <c r="F30" s="8"/>
      <c r="G30" s="57"/>
      <c r="H30" s="14">
        <f t="shared" si="2"/>
        <v>0</v>
      </c>
      <c r="I30" s="50"/>
      <c r="J30" s="12"/>
    </row>
    <row r="31" spans="1:10" x14ac:dyDescent="0.25">
      <c r="A31" s="63"/>
      <c r="B31" s="59"/>
      <c r="C31" s="59"/>
      <c r="D31" s="25">
        <f t="shared" ref="D31:D55" si="3">+A31*B31</f>
        <v>0</v>
      </c>
      <c r="E31" s="1"/>
      <c r="F31" s="8"/>
      <c r="G31" s="57"/>
      <c r="H31" s="14">
        <f t="shared" si="2"/>
        <v>0</v>
      </c>
      <c r="I31" s="50"/>
      <c r="J31" s="12"/>
    </row>
    <row r="32" spans="1:10" x14ac:dyDescent="0.25">
      <c r="A32" s="63"/>
      <c r="B32" s="59"/>
      <c r="C32" s="59"/>
      <c r="D32" s="25">
        <f t="shared" si="3"/>
        <v>0</v>
      </c>
      <c r="E32" s="1"/>
      <c r="F32" s="8"/>
      <c r="G32" s="57"/>
      <c r="H32" s="14">
        <f t="shared" si="2"/>
        <v>0</v>
      </c>
      <c r="I32" s="50"/>
      <c r="J32" s="12"/>
    </row>
    <row r="33" spans="1:10" x14ac:dyDescent="0.25">
      <c r="A33" s="43"/>
      <c r="B33" s="59"/>
      <c r="C33" s="59"/>
      <c r="D33" s="25">
        <f t="shared" si="3"/>
        <v>0</v>
      </c>
      <c r="E33" s="1"/>
      <c r="F33" s="8"/>
      <c r="G33" s="57"/>
      <c r="H33" s="14">
        <f t="shared" si="2"/>
        <v>0</v>
      </c>
      <c r="I33" s="50"/>
      <c r="J33" s="12"/>
    </row>
    <row r="34" spans="1:10" x14ac:dyDescent="0.25">
      <c r="A34" s="63"/>
      <c r="B34" s="59"/>
      <c r="C34" s="59"/>
      <c r="D34" s="25">
        <f t="shared" si="3"/>
        <v>0</v>
      </c>
      <c r="E34" s="1"/>
      <c r="F34" s="8"/>
      <c r="G34" s="57"/>
      <c r="H34" s="14">
        <f t="shared" si="2"/>
        <v>0</v>
      </c>
      <c r="I34" s="50"/>
      <c r="J34" s="12"/>
    </row>
    <row r="35" spans="1:10" x14ac:dyDescent="0.25">
      <c r="A35" s="43"/>
      <c r="B35" s="59"/>
      <c r="C35" s="59"/>
      <c r="D35" s="25">
        <f t="shared" si="3"/>
        <v>0</v>
      </c>
      <c r="E35" s="1"/>
      <c r="F35" s="8"/>
      <c r="G35" s="57"/>
      <c r="H35" s="14">
        <f t="shared" si="2"/>
        <v>0</v>
      </c>
      <c r="I35" s="50"/>
      <c r="J35" s="12"/>
    </row>
    <row r="36" spans="1:10" x14ac:dyDescent="0.25">
      <c r="A36" s="43"/>
      <c r="B36" s="59"/>
      <c r="C36" s="59"/>
      <c r="D36" s="25">
        <f t="shared" si="3"/>
        <v>0</v>
      </c>
      <c r="E36" s="1"/>
      <c r="F36" s="8"/>
      <c r="G36" s="57"/>
      <c r="H36" s="14">
        <f t="shared" si="0"/>
        <v>0</v>
      </c>
      <c r="I36" s="50"/>
      <c r="J36" s="12"/>
    </row>
    <row r="37" spans="1:10" x14ac:dyDescent="0.25">
      <c r="A37" s="43"/>
      <c r="B37" s="59"/>
      <c r="C37" s="59"/>
      <c r="D37" s="25">
        <f t="shared" si="3"/>
        <v>0</v>
      </c>
      <c r="E37" s="1"/>
      <c r="F37" s="8"/>
      <c r="G37" s="57"/>
      <c r="H37" s="14">
        <f t="shared" si="0"/>
        <v>0</v>
      </c>
      <c r="I37" s="50"/>
      <c r="J37" s="12"/>
    </row>
    <row r="38" spans="1:10" x14ac:dyDescent="0.25">
      <c r="A38" s="43"/>
      <c r="B38" s="59"/>
      <c r="C38" s="78"/>
      <c r="D38" s="25">
        <f t="shared" si="3"/>
        <v>0</v>
      </c>
      <c r="E38" s="1"/>
      <c r="F38" s="8"/>
      <c r="G38" s="57"/>
      <c r="H38" s="14">
        <f t="shared" ref="H38:H46" si="4">+F38*G38</f>
        <v>0</v>
      </c>
      <c r="I38" s="50"/>
      <c r="J38" s="12"/>
    </row>
    <row r="39" spans="1:10" x14ac:dyDescent="0.25">
      <c r="A39" s="43"/>
      <c r="B39" s="42"/>
      <c r="C39" s="59"/>
      <c r="D39" s="25">
        <f t="shared" si="3"/>
        <v>0</v>
      </c>
      <c r="E39" s="1"/>
      <c r="F39" s="8"/>
      <c r="G39" s="57"/>
      <c r="H39" s="14">
        <f t="shared" si="4"/>
        <v>0</v>
      </c>
      <c r="I39" s="50"/>
      <c r="J39" s="12"/>
    </row>
    <row r="40" spans="1:10" x14ac:dyDescent="0.25">
      <c r="A40" s="43"/>
      <c r="B40" s="42"/>
      <c r="C40" s="59"/>
      <c r="D40" s="25">
        <f t="shared" si="3"/>
        <v>0</v>
      </c>
      <c r="E40" s="1"/>
      <c r="F40" s="8"/>
      <c r="G40" s="57"/>
      <c r="H40" s="14">
        <f t="shared" si="4"/>
        <v>0</v>
      </c>
      <c r="I40" s="50"/>
      <c r="J40" s="12"/>
    </row>
    <row r="41" spans="1:10" x14ac:dyDescent="0.25">
      <c r="A41" s="43"/>
      <c r="B41" s="42"/>
      <c r="C41" s="59"/>
      <c r="D41" s="25">
        <f t="shared" si="3"/>
        <v>0</v>
      </c>
      <c r="E41" s="1"/>
      <c r="F41" s="8"/>
      <c r="G41" s="57"/>
      <c r="H41" s="14">
        <f t="shared" si="4"/>
        <v>0</v>
      </c>
      <c r="I41" s="50"/>
      <c r="J41" s="12"/>
    </row>
    <row r="42" spans="1:10" x14ac:dyDescent="0.25">
      <c r="A42" s="43"/>
      <c r="B42" s="42"/>
      <c r="C42" s="59"/>
      <c r="D42" s="25">
        <f t="shared" si="3"/>
        <v>0</v>
      </c>
      <c r="E42" s="1"/>
      <c r="F42" s="8"/>
      <c r="G42" s="57"/>
      <c r="H42" s="14">
        <f t="shared" si="4"/>
        <v>0</v>
      </c>
      <c r="I42" s="50"/>
      <c r="J42" s="12"/>
    </row>
    <row r="43" spans="1:10" ht="17.25" thickBot="1" x14ac:dyDescent="0.3">
      <c r="A43" s="83"/>
      <c r="B43" s="84"/>
      <c r="C43" s="85"/>
      <c r="D43" s="86">
        <f t="shared" si="3"/>
        <v>0</v>
      </c>
      <c r="E43" s="1"/>
      <c r="F43" s="72"/>
      <c r="G43" s="73"/>
      <c r="H43" s="14">
        <f t="shared" si="4"/>
        <v>0</v>
      </c>
      <c r="I43" s="50"/>
      <c r="J43" s="74"/>
    </row>
    <row r="44" spans="1:10" x14ac:dyDescent="0.25">
      <c r="A44" s="79"/>
      <c r="B44" s="80"/>
      <c r="C44" s="81"/>
      <c r="D44" s="82">
        <f t="shared" si="3"/>
        <v>0</v>
      </c>
      <c r="E44" s="1"/>
      <c r="F44" s="66"/>
      <c r="G44" s="67"/>
      <c r="H44" s="14">
        <f t="shared" si="4"/>
        <v>0</v>
      </c>
      <c r="I44" s="50"/>
      <c r="J44" s="68"/>
    </row>
    <row r="45" spans="1:10" x14ac:dyDescent="0.25">
      <c r="A45" s="69"/>
      <c r="B45" s="70"/>
      <c r="C45" s="71"/>
      <c r="D45" s="25">
        <f t="shared" si="3"/>
        <v>0</v>
      </c>
      <c r="E45" s="1"/>
      <c r="F45" s="8"/>
      <c r="G45" s="57"/>
      <c r="H45" s="14">
        <f t="shared" si="4"/>
        <v>0</v>
      </c>
      <c r="I45" s="50"/>
      <c r="J45" s="12"/>
    </row>
    <row r="46" spans="1:10" x14ac:dyDescent="0.25">
      <c r="A46" s="69"/>
      <c r="B46" s="70"/>
      <c r="C46" s="71"/>
      <c r="D46" s="25">
        <f t="shared" si="3"/>
        <v>0</v>
      </c>
      <c r="E46" s="1"/>
      <c r="F46" s="8"/>
      <c r="G46" s="57"/>
      <c r="H46" s="14">
        <f t="shared" si="4"/>
        <v>0</v>
      </c>
      <c r="I46" s="50"/>
      <c r="J46" s="12"/>
    </row>
    <row r="47" spans="1:10" x14ac:dyDescent="0.25">
      <c r="A47" s="69"/>
      <c r="B47" s="70"/>
      <c r="C47" s="71"/>
      <c r="D47" s="25">
        <f t="shared" si="3"/>
        <v>0</v>
      </c>
      <c r="E47" s="1"/>
      <c r="F47" s="8"/>
      <c r="G47" s="57"/>
      <c r="H47" s="14">
        <f t="shared" si="0"/>
        <v>0</v>
      </c>
      <c r="I47" s="50"/>
      <c r="J47" s="12"/>
    </row>
    <row r="48" spans="1:10" x14ac:dyDescent="0.25">
      <c r="A48" s="69"/>
      <c r="B48" s="70"/>
      <c r="C48" s="71"/>
      <c r="D48" s="25">
        <f t="shared" si="3"/>
        <v>0</v>
      </c>
      <c r="E48" s="1"/>
      <c r="F48" s="8"/>
      <c r="G48" s="57"/>
      <c r="H48" s="14">
        <f t="shared" si="0"/>
        <v>0</v>
      </c>
      <c r="I48" s="50"/>
      <c r="J48" s="12"/>
    </row>
    <row r="49" spans="1:10" x14ac:dyDescent="0.25">
      <c r="A49" s="69"/>
      <c r="B49" s="70"/>
      <c r="C49" s="71"/>
      <c r="D49" s="25">
        <f t="shared" si="3"/>
        <v>0</v>
      </c>
      <c r="E49" s="1"/>
      <c r="F49" s="8"/>
      <c r="G49" s="57"/>
      <c r="H49" s="14">
        <f t="shared" si="0"/>
        <v>0</v>
      </c>
      <c r="I49" s="50"/>
      <c r="J49" s="12"/>
    </row>
    <row r="50" spans="1:10" x14ac:dyDescent="0.25">
      <c r="A50" s="69"/>
      <c r="B50" s="70"/>
      <c r="C50" s="71"/>
      <c r="D50" s="25">
        <f t="shared" si="3"/>
        <v>0</v>
      </c>
      <c r="E50" s="1"/>
      <c r="F50" s="8"/>
      <c r="G50" s="57"/>
      <c r="H50" s="14">
        <f t="shared" si="0"/>
        <v>0</v>
      </c>
      <c r="I50" s="50"/>
      <c r="J50" s="12"/>
    </row>
    <row r="51" spans="1:10" x14ac:dyDescent="0.25">
      <c r="A51" s="69"/>
      <c r="B51" s="70"/>
      <c r="C51" s="71"/>
      <c r="D51" s="25">
        <f t="shared" si="3"/>
        <v>0</v>
      </c>
      <c r="E51" s="1"/>
      <c r="F51" s="8"/>
      <c r="G51" s="57"/>
      <c r="H51" s="14">
        <f t="shared" si="0"/>
        <v>0</v>
      </c>
      <c r="I51" s="50"/>
      <c r="J51" s="12"/>
    </row>
    <row r="52" spans="1:10" x14ac:dyDescent="0.25">
      <c r="A52" s="69"/>
      <c r="B52" s="70"/>
      <c r="C52" s="71"/>
      <c r="D52" s="25">
        <f t="shared" si="3"/>
        <v>0</v>
      </c>
      <c r="E52" s="1"/>
      <c r="F52" s="8"/>
      <c r="G52" s="57"/>
      <c r="H52" s="14">
        <f t="shared" si="0"/>
        <v>0</v>
      </c>
      <c r="I52" s="50"/>
      <c r="J52" s="12"/>
    </row>
    <row r="53" spans="1:10" x14ac:dyDescent="0.25">
      <c r="A53" s="69"/>
      <c r="B53" s="70"/>
      <c r="C53" s="71"/>
      <c r="D53" s="25">
        <f t="shared" si="3"/>
        <v>0</v>
      </c>
      <c r="E53" s="1"/>
      <c r="F53" s="8"/>
      <c r="G53" s="57"/>
      <c r="H53" s="14">
        <f t="shared" si="0"/>
        <v>0</v>
      </c>
      <c r="I53" s="50"/>
      <c r="J53" s="12"/>
    </row>
    <row r="54" spans="1:10" x14ac:dyDescent="0.25">
      <c r="A54" s="69"/>
      <c r="B54" s="70"/>
      <c r="C54" s="71"/>
      <c r="D54" s="25">
        <f t="shared" si="3"/>
        <v>0</v>
      </c>
      <c r="E54" s="1"/>
      <c r="F54" s="8"/>
      <c r="G54" s="57"/>
      <c r="H54" s="14">
        <f t="shared" si="0"/>
        <v>0</v>
      </c>
      <c r="I54" s="50"/>
      <c r="J54" s="12"/>
    </row>
    <row r="55" spans="1:10" x14ac:dyDescent="0.25">
      <c r="A55" s="43"/>
      <c r="B55" s="42"/>
      <c r="C55" s="59"/>
      <c r="D55" s="25">
        <f t="shared" si="3"/>
        <v>0</v>
      </c>
      <c r="E55" s="1"/>
      <c r="F55" s="8"/>
      <c r="G55" s="57"/>
      <c r="H55" s="14">
        <f t="shared" si="0"/>
        <v>0</v>
      </c>
      <c r="I55" s="50"/>
      <c r="J55" s="12"/>
    </row>
    <row r="56" spans="1:10" x14ac:dyDescent="0.25">
      <c r="A56" s="169" t="s">
        <v>32</v>
      </c>
      <c r="B56" s="170"/>
      <c r="C56" s="171"/>
      <c r="D56" s="94">
        <f>+SUM(D11:D55)</f>
        <v>1420</v>
      </c>
      <c r="E56" s="1"/>
      <c r="F56" s="8"/>
      <c r="G56" s="57"/>
      <c r="H56" s="14">
        <f t="shared" si="0"/>
        <v>0</v>
      </c>
      <c r="I56" s="50"/>
      <c r="J56" s="12"/>
    </row>
    <row r="57" spans="1:10" x14ac:dyDescent="0.25">
      <c r="A57" s="151" t="s">
        <v>1</v>
      </c>
      <c r="B57" s="152"/>
      <c r="C57" s="176"/>
      <c r="D57" s="65"/>
      <c r="E57" s="1"/>
      <c r="F57" s="8"/>
      <c r="G57" s="57"/>
      <c r="H57" s="14">
        <f>+F57*G57</f>
        <v>0</v>
      </c>
      <c r="I57" s="50"/>
      <c r="J57" s="12"/>
    </row>
    <row r="58" spans="1:10" x14ac:dyDescent="0.25">
      <c r="A58" s="75"/>
      <c r="B58" s="76"/>
      <c r="C58" s="54"/>
      <c r="D58" s="3"/>
      <c r="E58" s="1"/>
      <c r="F58" s="8"/>
      <c r="G58" s="57"/>
      <c r="H58" s="14">
        <f t="shared" si="0"/>
        <v>0</v>
      </c>
      <c r="I58" s="50"/>
      <c r="J58" s="12"/>
    </row>
    <row r="59" spans="1:10" x14ac:dyDescent="0.25">
      <c r="A59" s="75"/>
      <c r="B59" s="76"/>
      <c r="C59" s="54"/>
      <c r="D59" s="3"/>
      <c r="E59" s="1"/>
      <c r="F59" s="8"/>
      <c r="G59" s="57"/>
      <c r="H59" s="14">
        <f t="shared" si="0"/>
        <v>0</v>
      </c>
      <c r="I59" s="50"/>
      <c r="J59" s="12"/>
    </row>
    <row r="60" spans="1:10" x14ac:dyDescent="0.25">
      <c r="A60" s="151"/>
      <c r="B60" s="152"/>
      <c r="C60" s="54"/>
      <c r="D60" s="3"/>
      <c r="E60" s="1"/>
      <c r="F60" s="8"/>
      <c r="G60" s="57"/>
      <c r="H60" s="14">
        <f t="shared" si="0"/>
        <v>0</v>
      </c>
      <c r="I60" s="50"/>
      <c r="J60" s="12"/>
    </row>
    <row r="61" spans="1:10" x14ac:dyDescent="0.25">
      <c r="A61" s="151"/>
      <c r="B61" s="152"/>
      <c r="C61" s="54"/>
      <c r="D61" s="3"/>
      <c r="E61" s="1"/>
      <c r="F61" s="8"/>
      <c r="G61" s="57"/>
      <c r="H61" s="14">
        <f t="shared" si="0"/>
        <v>0</v>
      </c>
      <c r="I61" s="50"/>
      <c r="J61" s="12"/>
    </row>
    <row r="62" spans="1:10" ht="17.25" thickBot="1" x14ac:dyDescent="0.3">
      <c r="A62" s="172"/>
      <c r="B62" s="173"/>
      <c r="C62" s="55"/>
      <c r="D62" s="61"/>
      <c r="E62" s="1"/>
      <c r="F62" s="8"/>
      <c r="G62" s="57"/>
      <c r="H62" s="14">
        <f t="shared" si="0"/>
        <v>0</v>
      </c>
      <c r="I62" s="50"/>
      <c r="J62" s="12"/>
    </row>
    <row r="63" spans="1:10" x14ac:dyDescent="0.25">
      <c r="A63" s="181" t="s">
        <v>3</v>
      </c>
      <c r="B63" s="163"/>
      <c r="C63" s="182"/>
      <c r="D63" s="26"/>
      <c r="E63" s="1"/>
      <c r="F63" s="8"/>
      <c r="G63" s="57"/>
      <c r="H63" s="14">
        <f t="shared" si="0"/>
        <v>0</v>
      </c>
      <c r="I63" s="50"/>
      <c r="J63" s="12"/>
    </row>
    <row r="64" spans="1:10" ht="17.25" thickBot="1" x14ac:dyDescent="0.3">
      <c r="A64" s="153" t="s">
        <v>4</v>
      </c>
      <c r="B64" s="154"/>
      <c r="C64" s="155"/>
      <c r="D64" s="27"/>
      <c r="E64" s="1"/>
      <c r="F64" s="8"/>
      <c r="G64" s="57"/>
      <c r="H64" s="14">
        <f t="shared" si="0"/>
        <v>0</v>
      </c>
      <c r="I64" s="50"/>
      <c r="J64" s="12"/>
    </row>
    <row r="65" spans="1:10" x14ac:dyDescent="0.25">
      <c r="A65" s="174"/>
      <c r="B65" s="175"/>
      <c r="C65" s="62"/>
      <c r="D65" s="3"/>
      <c r="E65" s="1"/>
      <c r="F65" s="8"/>
      <c r="G65" s="57"/>
      <c r="H65" s="14">
        <f t="shared" si="0"/>
        <v>0</v>
      </c>
      <c r="I65" s="50"/>
      <c r="J65" s="12"/>
    </row>
    <row r="66" spans="1:10" x14ac:dyDescent="0.25">
      <c r="A66" s="167"/>
      <c r="B66" s="168"/>
      <c r="C66" s="53"/>
      <c r="D66" s="3"/>
      <c r="E66" s="1"/>
      <c r="F66" s="8"/>
      <c r="G66" s="57"/>
      <c r="H66" s="14">
        <f t="shared" si="0"/>
        <v>0</v>
      </c>
      <c r="I66" s="50"/>
      <c r="J66" s="12"/>
    </row>
    <row r="67" spans="1:10" x14ac:dyDescent="0.25">
      <c r="A67" s="167"/>
      <c r="B67" s="168"/>
      <c r="C67" s="53"/>
      <c r="D67" s="3"/>
      <c r="E67" s="1"/>
      <c r="F67" s="8"/>
      <c r="G67" s="57"/>
      <c r="H67" s="14">
        <f t="shared" si="0"/>
        <v>0</v>
      </c>
      <c r="I67" s="50"/>
      <c r="J67" s="12"/>
    </row>
    <row r="68" spans="1:10" x14ac:dyDescent="0.25">
      <c r="A68" s="167"/>
      <c r="B68" s="168"/>
      <c r="C68" s="53"/>
      <c r="D68" s="3"/>
      <c r="E68" s="1"/>
      <c r="F68" s="8"/>
      <c r="G68" s="57"/>
      <c r="H68" s="14">
        <f t="shared" si="0"/>
        <v>0</v>
      </c>
      <c r="I68" s="50"/>
      <c r="J68" s="12"/>
    </row>
    <row r="69" spans="1:10" ht="17.25" thickBot="1" x14ac:dyDescent="0.3">
      <c r="A69" s="167"/>
      <c r="B69" s="168"/>
      <c r="C69" s="53"/>
      <c r="D69" s="3"/>
      <c r="E69" s="1"/>
      <c r="F69" s="8"/>
      <c r="G69" s="57"/>
      <c r="H69" s="14">
        <f t="shared" si="0"/>
        <v>0</v>
      </c>
      <c r="I69" s="50"/>
      <c r="J69" s="12"/>
    </row>
    <row r="70" spans="1:10" ht="17.25" thickBot="1" x14ac:dyDescent="0.3">
      <c r="A70" s="156" t="s">
        <v>20</v>
      </c>
      <c r="B70" s="157"/>
      <c r="C70" s="158"/>
      <c r="D70" s="4">
        <v>18500</v>
      </c>
      <c r="E70" s="1"/>
      <c r="F70" s="9"/>
      <c r="G70" s="58"/>
      <c r="H70" s="15">
        <f t="shared" si="0"/>
        <v>0</v>
      </c>
      <c r="I70" s="51"/>
      <c r="J70" s="13"/>
    </row>
    <row r="71" spans="1:10" ht="17.25" thickBot="1" x14ac:dyDescent="0.3">
      <c r="A71" s="159" t="s">
        <v>21</v>
      </c>
      <c r="B71" s="160"/>
      <c r="C71" s="161"/>
      <c r="D71" s="5">
        <f>+D56+SUM(D57:D62)+SUM(D65:D69)+D70</f>
        <v>19920</v>
      </c>
      <c r="E71" s="29" t="str">
        <f>+IF(D71=H71," ","注意：收入總額與支出總額不符")</f>
        <v xml:space="preserve"> </v>
      </c>
      <c r="F71" s="30"/>
      <c r="G71" s="28" t="s">
        <v>2</v>
      </c>
      <c r="H71" s="5">
        <f>+SUM(H10:H70)</f>
        <v>19920</v>
      </c>
      <c r="I71" s="98"/>
      <c r="J71" s="31"/>
    </row>
    <row r="72" spans="1:10" x14ac:dyDescent="0.25">
      <c r="A72" s="48"/>
      <c r="B72" s="32"/>
      <c r="C72" s="32"/>
      <c r="D72" s="32"/>
      <c r="E72" s="32"/>
      <c r="F72" s="33"/>
      <c r="G72" s="32"/>
      <c r="H72" s="32"/>
      <c r="I72" s="32"/>
      <c r="J72" s="32"/>
    </row>
    <row r="73" spans="1:10" x14ac:dyDescent="0.25">
      <c r="A73" s="64"/>
      <c r="B73" s="6"/>
      <c r="C73" s="6"/>
      <c r="D73" s="64"/>
      <c r="E73" s="64"/>
      <c r="F73" s="64"/>
      <c r="G73" s="10"/>
      <c r="H73" s="7"/>
      <c r="I73" s="36"/>
      <c r="J73" s="18"/>
    </row>
    <row r="74" spans="1:10" x14ac:dyDescent="0.25">
      <c r="A74" s="46"/>
      <c r="B74" s="34"/>
      <c r="C74" s="34"/>
      <c r="D74" s="34"/>
      <c r="E74" s="47"/>
      <c r="F74" s="35"/>
      <c r="G74" s="34"/>
      <c r="H74" s="47"/>
      <c r="I74" s="34"/>
      <c r="J74" s="18"/>
    </row>
    <row r="75" spans="1:10" x14ac:dyDescent="0.25">
      <c r="A75" s="34"/>
      <c r="B75" s="34"/>
      <c r="C75" s="34"/>
      <c r="D75" s="34"/>
      <c r="E75" s="34"/>
      <c r="F75" s="35"/>
      <c r="G75" s="34"/>
      <c r="H75" s="36"/>
      <c r="I75" s="36"/>
      <c r="J75" s="18"/>
    </row>
    <row r="76" spans="1:10" x14ac:dyDescent="0.25">
      <c r="A76" s="49" t="s">
        <v>35</v>
      </c>
      <c r="B76" s="18"/>
      <c r="C76" s="18"/>
      <c r="D76" s="18"/>
      <c r="E76" s="18"/>
      <c r="F76" s="17"/>
      <c r="G76" s="18"/>
      <c r="H76" s="18"/>
      <c r="I76" s="18"/>
      <c r="J76" s="18"/>
    </row>
    <row r="77" spans="1:10" ht="16.5" customHeight="1" x14ac:dyDescent="0.25">
      <c r="A77" s="147" t="s">
        <v>18</v>
      </c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6.5" customHeight="1" x14ac:dyDescent="0.25">
      <c r="A78" s="148" t="s">
        <v>36</v>
      </c>
      <c r="B78" s="183"/>
      <c r="C78" s="183"/>
      <c r="D78" s="183"/>
      <c r="E78" s="18"/>
      <c r="F78" s="150" t="s">
        <v>13</v>
      </c>
      <c r="G78" s="183"/>
      <c r="H78" s="183"/>
      <c r="I78" s="183"/>
      <c r="J78" s="18"/>
    </row>
    <row r="79" spans="1:10" x14ac:dyDescent="0.25">
      <c r="A79" s="148"/>
      <c r="B79" s="178"/>
      <c r="C79" s="178"/>
      <c r="D79" s="178"/>
      <c r="E79" s="39"/>
      <c r="F79" s="150"/>
      <c r="G79" s="178"/>
      <c r="H79" s="178"/>
      <c r="I79" s="178"/>
      <c r="J79" s="16"/>
    </row>
    <row r="80" spans="1:10" x14ac:dyDescent="0.25">
      <c r="A80" s="37"/>
      <c r="B80" s="18"/>
      <c r="C80" s="18"/>
      <c r="D80" s="18"/>
      <c r="E80" s="18"/>
      <c r="F80" s="40"/>
      <c r="G80" s="18"/>
      <c r="H80" s="18"/>
      <c r="I80" s="18"/>
      <c r="J80" s="18"/>
    </row>
    <row r="81" spans="1:10" x14ac:dyDescent="0.25">
      <c r="A81" s="38" t="s">
        <v>11</v>
      </c>
      <c r="B81" s="149"/>
      <c r="C81" s="149"/>
      <c r="D81" s="149"/>
      <c r="E81" s="18"/>
      <c r="F81" s="41" t="s">
        <v>14</v>
      </c>
      <c r="G81" s="149"/>
      <c r="H81" s="149"/>
      <c r="I81" s="149"/>
      <c r="J81" s="18"/>
    </row>
    <row r="82" spans="1:10" x14ac:dyDescent="0.25">
      <c r="A82" s="37"/>
      <c r="B82" s="18"/>
      <c r="C82" s="18"/>
      <c r="D82" s="18"/>
      <c r="E82" s="18"/>
      <c r="F82" s="40"/>
      <c r="G82" s="183"/>
      <c r="H82" s="183"/>
      <c r="I82" s="183"/>
      <c r="J82" s="18"/>
    </row>
    <row r="83" spans="1:10" x14ac:dyDescent="0.25">
      <c r="A83" s="37"/>
      <c r="B83" s="184"/>
      <c r="C83" s="184"/>
      <c r="D83" s="184"/>
      <c r="E83" s="18"/>
      <c r="F83" s="41" t="s">
        <v>15</v>
      </c>
      <c r="G83" s="178"/>
      <c r="H83" s="178"/>
      <c r="I83" s="178"/>
      <c r="J83" s="18"/>
    </row>
    <row r="84" spans="1:10" x14ac:dyDescent="0.25">
      <c r="A84" s="37"/>
      <c r="B84" s="184"/>
      <c r="C84" s="184"/>
      <c r="D84" s="184"/>
      <c r="E84" s="18"/>
      <c r="F84" s="17"/>
      <c r="G84" s="18"/>
      <c r="H84" s="18"/>
      <c r="I84" s="18"/>
      <c r="J84" s="18"/>
    </row>
    <row r="85" spans="1:10" x14ac:dyDescent="0.25">
      <c r="A85" s="37"/>
      <c r="B85" s="184"/>
      <c r="C85" s="184"/>
      <c r="D85" s="184"/>
      <c r="E85" s="18"/>
      <c r="F85" s="17"/>
      <c r="G85" s="18"/>
      <c r="H85" s="18"/>
      <c r="I85" s="18"/>
      <c r="J85" s="18"/>
    </row>
    <row r="86" spans="1:10" x14ac:dyDescent="0.25">
      <c r="A86" s="38" t="s">
        <v>12</v>
      </c>
      <c r="B86" s="185"/>
      <c r="C86" s="185"/>
      <c r="D86" s="185"/>
      <c r="E86" s="18"/>
      <c r="F86" s="17"/>
      <c r="G86" s="18"/>
      <c r="H86" s="18"/>
      <c r="I86" s="18"/>
      <c r="J86" s="18"/>
    </row>
    <row r="87" spans="1:10" x14ac:dyDescent="0.25">
      <c r="A87" s="179" t="s">
        <v>25</v>
      </c>
      <c r="B87" s="179"/>
      <c r="C87" s="179"/>
      <c r="D87" s="179"/>
      <c r="E87" s="179"/>
      <c r="F87" s="179"/>
      <c r="G87" s="179"/>
      <c r="H87" s="179"/>
      <c r="I87" s="179"/>
      <c r="J87" s="179"/>
    </row>
    <row r="88" spans="1:10" x14ac:dyDescent="0.25">
      <c r="A88" s="180" t="s">
        <v>73</v>
      </c>
      <c r="B88" s="180"/>
      <c r="C88" s="180"/>
      <c r="D88" s="180"/>
      <c r="E88" s="180"/>
      <c r="F88" s="180"/>
      <c r="G88" s="180"/>
      <c r="H88" s="180"/>
      <c r="I88" s="180"/>
      <c r="J88" s="180"/>
    </row>
    <row r="89" spans="1:10" x14ac:dyDescent="0.25">
      <c r="A89" s="180" t="s">
        <v>74</v>
      </c>
      <c r="B89" s="180"/>
      <c r="C89" s="180"/>
      <c r="D89" s="180"/>
      <c r="E89" s="180"/>
      <c r="F89" s="180"/>
      <c r="G89" s="180"/>
      <c r="H89" s="180"/>
      <c r="I89" s="180"/>
      <c r="J89" s="180"/>
    </row>
    <row r="90" spans="1:10" x14ac:dyDescent="0.25">
      <c r="A90" s="179" t="s">
        <v>26</v>
      </c>
      <c r="B90" s="179"/>
      <c r="C90" s="179"/>
      <c r="D90" s="179"/>
      <c r="E90" s="179"/>
      <c r="F90" s="179"/>
      <c r="G90" s="179"/>
      <c r="H90" s="179"/>
      <c r="I90" s="179"/>
      <c r="J90" s="179"/>
    </row>
    <row r="91" spans="1:10" x14ac:dyDescent="0.25">
      <c r="A91" s="18" t="s">
        <v>27</v>
      </c>
      <c r="B91" s="18"/>
      <c r="C91" s="177" t="s">
        <v>68</v>
      </c>
      <c r="D91" s="178"/>
      <c r="E91" s="41" t="s">
        <v>28</v>
      </c>
      <c r="F91" s="177" t="s">
        <v>67</v>
      </c>
      <c r="G91" s="178"/>
      <c r="H91" s="178"/>
      <c r="I91" s="178"/>
    </row>
    <row r="92" spans="1:10" x14ac:dyDescent="0.25">
      <c r="A92" s="18" t="s">
        <v>76</v>
      </c>
      <c r="B92" s="18"/>
      <c r="C92" s="96"/>
      <c r="D92" s="93"/>
      <c r="E92" s="41"/>
      <c r="F92" s="92"/>
      <c r="G92" s="93"/>
      <c r="H92" s="93"/>
      <c r="I92" s="93"/>
    </row>
    <row r="93" spans="1:10" ht="17.25" thickBot="1" x14ac:dyDescent="0.3">
      <c r="A93" s="19" t="s">
        <v>10</v>
      </c>
      <c r="B93" s="19"/>
      <c r="C93" s="19"/>
      <c r="D93" s="20"/>
      <c r="E93" s="20"/>
      <c r="F93" s="20"/>
      <c r="G93" s="20"/>
      <c r="H93" s="20"/>
      <c r="I93" s="20"/>
      <c r="J93" s="20"/>
    </row>
    <row r="94" spans="1:10" ht="24" customHeight="1" thickBot="1" x14ac:dyDescent="0.3">
      <c r="A94" s="162" t="s">
        <v>16</v>
      </c>
      <c r="B94" s="163"/>
      <c r="C94" s="163"/>
      <c r="D94" s="164"/>
      <c r="E94" s="21" t="s">
        <v>34</v>
      </c>
      <c r="F94" s="22" t="s">
        <v>7</v>
      </c>
      <c r="G94" s="21" t="s">
        <v>6</v>
      </c>
      <c r="H94" s="23" t="s">
        <v>0</v>
      </c>
      <c r="I94" s="44" t="s">
        <v>70</v>
      </c>
      <c r="J94" s="135" t="s">
        <v>19</v>
      </c>
    </row>
    <row r="95" spans="1:10" ht="27" customHeight="1" thickBot="1" x14ac:dyDescent="0.3">
      <c r="A95" s="165" t="s">
        <v>17</v>
      </c>
      <c r="B95" s="166"/>
      <c r="C95" s="52"/>
      <c r="D95" s="24" t="s">
        <v>9</v>
      </c>
      <c r="E95" s="133" t="s">
        <v>45</v>
      </c>
      <c r="F95" s="144" t="s">
        <v>5</v>
      </c>
      <c r="G95" s="142" t="s">
        <v>22</v>
      </c>
      <c r="H95" s="140" t="s">
        <v>5</v>
      </c>
      <c r="I95" s="138" t="s">
        <v>66</v>
      </c>
      <c r="J95" s="136"/>
    </row>
    <row r="96" spans="1:10" ht="17.25" thickBot="1" x14ac:dyDescent="0.3">
      <c r="A96" s="60" t="s">
        <v>7</v>
      </c>
      <c r="B96" s="110" t="s">
        <v>24</v>
      </c>
      <c r="C96" s="111" t="s">
        <v>19</v>
      </c>
      <c r="D96" s="112" t="s">
        <v>8</v>
      </c>
      <c r="E96" s="134"/>
      <c r="F96" s="145"/>
      <c r="G96" s="143"/>
      <c r="H96" s="141"/>
      <c r="I96" s="139"/>
      <c r="J96" s="137"/>
    </row>
    <row r="97" spans="1:10" x14ac:dyDescent="0.25">
      <c r="A97" s="56">
        <v>20</v>
      </c>
      <c r="B97" s="42">
        <v>30</v>
      </c>
      <c r="C97" s="87" t="s">
        <v>48</v>
      </c>
      <c r="D97" s="109">
        <f>+A97*B97</f>
        <v>600</v>
      </c>
      <c r="E97" s="113" t="s">
        <v>50</v>
      </c>
      <c r="F97" s="114">
        <v>1000</v>
      </c>
      <c r="G97" s="115">
        <v>1</v>
      </c>
      <c r="H97" s="116">
        <f t="shared" ref="H97:H159" si="5">+F97*G97</f>
        <v>1000</v>
      </c>
      <c r="I97" s="117">
        <v>1000</v>
      </c>
      <c r="J97" s="118"/>
    </row>
    <row r="98" spans="1:10" x14ac:dyDescent="0.25">
      <c r="A98" s="43">
        <v>20</v>
      </c>
      <c r="B98" s="42">
        <v>25</v>
      </c>
      <c r="C98" s="88" t="s">
        <v>49</v>
      </c>
      <c r="D98" s="25">
        <f>+A98*B98</f>
        <v>500</v>
      </c>
      <c r="E98" s="119"/>
      <c r="F98" s="114"/>
      <c r="G98" s="115"/>
      <c r="H98" s="120">
        <f t="shared" si="5"/>
        <v>0</v>
      </c>
      <c r="I98" s="121"/>
      <c r="J98" s="118"/>
    </row>
    <row r="99" spans="1:10" x14ac:dyDescent="0.25">
      <c r="A99" s="43">
        <v>20</v>
      </c>
      <c r="B99" s="42">
        <v>16</v>
      </c>
      <c r="C99" s="87" t="s">
        <v>63</v>
      </c>
      <c r="D99" s="25">
        <f t="shared" ref="D99:D157" si="6">+A99*B99</f>
        <v>320</v>
      </c>
      <c r="E99" s="119"/>
      <c r="F99" s="114"/>
      <c r="G99" s="115"/>
      <c r="H99" s="120">
        <f t="shared" si="5"/>
        <v>0</v>
      </c>
      <c r="I99" s="121"/>
      <c r="J99" s="118"/>
    </row>
    <row r="100" spans="1:10" x14ac:dyDescent="0.25">
      <c r="A100" s="63"/>
      <c r="B100" s="42"/>
      <c r="C100" s="87"/>
      <c r="D100" s="25">
        <f t="shared" si="6"/>
        <v>0</v>
      </c>
      <c r="E100" s="119"/>
      <c r="F100" s="114"/>
      <c r="G100" s="115"/>
      <c r="H100" s="120">
        <f t="shared" si="5"/>
        <v>0</v>
      </c>
      <c r="I100" s="121"/>
      <c r="J100" s="118"/>
    </row>
    <row r="101" spans="1:10" x14ac:dyDescent="0.25">
      <c r="A101" s="63"/>
      <c r="B101" s="42"/>
      <c r="C101" s="59"/>
      <c r="D101" s="25">
        <f t="shared" si="6"/>
        <v>0</v>
      </c>
      <c r="E101" s="123" t="s">
        <v>51</v>
      </c>
      <c r="F101" s="8">
        <v>600</v>
      </c>
      <c r="G101" s="57">
        <v>1</v>
      </c>
      <c r="H101" s="14">
        <f t="shared" si="5"/>
        <v>600</v>
      </c>
      <c r="I101" s="50">
        <v>600</v>
      </c>
      <c r="J101" s="12"/>
    </row>
    <row r="102" spans="1:10" x14ac:dyDescent="0.25">
      <c r="A102" s="63"/>
      <c r="B102" s="42"/>
      <c r="C102" s="59"/>
      <c r="D102" s="25">
        <f t="shared" si="6"/>
        <v>0</v>
      </c>
      <c r="E102" s="123" t="s">
        <v>52</v>
      </c>
      <c r="F102" s="8">
        <v>20</v>
      </c>
      <c r="G102" s="57">
        <v>100</v>
      </c>
      <c r="H102" s="14">
        <f t="shared" si="5"/>
        <v>2000</v>
      </c>
      <c r="I102" s="50">
        <v>2000</v>
      </c>
      <c r="J102" s="12"/>
    </row>
    <row r="103" spans="1:10" ht="33" x14ac:dyDescent="0.25">
      <c r="A103" s="63"/>
      <c r="B103" s="42"/>
      <c r="C103" s="87"/>
      <c r="D103" s="25">
        <f t="shared" si="6"/>
        <v>0</v>
      </c>
      <c r="E103" s="123" t="s">
        <v>53</v>
      </c>
      <c r="F103" s="8">
        <v>1000</v>
      </c>
      <c r="G103" s="57">
        <v>1</v>
      </c>
      <c r="H103" s="14">
        <f t="shared" si="5"/>
        <v>1000</v>
      </c>
      <c r="I103" s="50">
        <v>1000</v>
      </c>
      <c r="J103" s="12"/>
    </row>
    <row r="104" spans="1:10" x14ac:dyDescent="0.25">
      <c r="A104" s="63"/>
      <c r="B104" s="59"/>
      <c r="C104" s="63"/>
      <c r="D104" s="25">
        <f t="shared" si="6"/>
        <v>0</v>
      </c>
      <c r="E104" s="123" t="s">
        <v>54</v>
      </c>
      <c r="F104" s="8">
        <v>20</v>
      </c>
      <c r="G104" s="57">
        <v>100</v>
      </c>
      <c r="H104" s="14">
        <f t="shared" si="5"/>
        <v>2000</v>
      </c>
      <c r="I104" s="50">
        <v>2000</v>
      </c>
      <c r="J104" s="12"/>
    </row>
    <row r="105" spans="1:10" x14ac:dyDescent="0.25">
      <c r="A105" s="63"/>
      <c r="B105" s="59"/>
      <c r="C105" s="59"/>
      <c r="D105" s="25">
        <f t="shared" si="6"/>
        <v>0</v>
      </c>
      <c r="E105" s="123" t="s">
        <v>55</v>
      </c>
      <c r="F105" s="8">
        <v>1344</v>
      </c>
      <c r="G105" s="57">
        <v>1</v>
      </c>
      <c r="H105" s="14">
        <f t="shared" si="5"/>
        <v>1344</v>
      </c>
      <c r="I105" s="50">
        <v>1344</v>
      </c>
      <c r="J105" s="12"/>
    </row>
    <row r="106" spans="1:10" x14ac:dyDescent="0.25">
      <c r="A106" s="63"/>
      <c r="B106" s="59"/>
      <c r="C106" s="59"/>
      <c r="D106" s="25">
        <f t="shared" si="6"/>
        <v>0</v>
      </c>
      <c r="E106" s="123" t="s">
        <v>56</v>
      </c>
      <c r="F106" s="8">
        <v>150</v>
      </c>
      <c r="G106" s="77">
        <v>20</v>
      </c>
      <c r="H106" s="14">
        <f t="shared" si="5"/>
        <v>3000</v>
      </c>
      <c r="I106" s="50">
        <v>3000</v>
      </c>
      <c r="J106" s="12"/>
    </row>
    <row r="107" spans="1:10" x14ac:dyDescent="0.25">
      <c r="A107" s="63"/>
      <c r="B107" s="59"/>
      <c r="C107" s="59"/>
      <c r="D107" s="25">
        <f t="shared" si="6"/>
        <v>0</v>
      </c>
      <c r="E107" s="123" t="s">
        <v>57</v>
      </c>
      <c r="F107" s="8">
        <v>47</v>
      </c>
      <c r="G107" s="57">
        <v>22</v>
      </c>
      <c r="H107" s="14">
        <f t="shared" si="5"/>
        <v>1034</v>
      </c>
      <c r="I107" s="50">
        <v>1034</v>
      </c>
      <c r="J107" s="12"/>
    </row>
    <row r="108" spans="1:10" x14ac:dyDescent="0.25">
      <c r="A108" s="63"/>
      <c r="B108" s="59"/>
      <c r="C108" s="63"/>
      <c r="D108" s="25">
        <f t="shared" si="6"/>
        <v>0</v>
      </c>
      <c r="E108" s="123" t="s">
        <v>58</v>
      </c>
      <c r="F108" s="8">
        <v>20</v>
      </c>
      <c r="G108" s="57">
        <v>30</v>
      </c>
      <c r="H108" s="14">
        <f t="shared" si="5"/>
        <v>600</v>
      </c>
      <c r="I108" s="50">
        <v>600</v>
      </c>
      <c r="J108" s="12"/>
    </row>
    <row r="109" spans="1:10" x14ac:dyDescent="0.25">
      <c r="A109" s="63"/>
      <c r="B109" s="59"/>
      <c r="C109" s="59"/>
      <c r="D109" s="25">
        <f t="shared" si="6"/>
        <v>0</v>
      </c>
      <c r="E109" s="123" t="s">
        <v>59</v>
      </c>
      <c r="F109" s="8">
        <v>2500</v>
      </c>
      <c r="G109" s="57">
        <v>1</v>
      </c>
      <c r="H109" s="14">
        <f t="shared" si="5"/>
        <v>2500</v>
      </c>
      <c r="I109" s="50">
        <v>2500</v>
      </c>
      <c r="J109" s="12"/>
    </row>
    <row r="110" spans="1:10" x14ac:dyDescent="0.25">
      <c r="A110" s="63"/>
      <c r="B110" s="59"/>
      <c r="C110" s="59"/>
      <c r="D110" s="25">
        <f t="shared" si="6"/>
        <v>0</v>
      </c>
      <c r="E110" s="123" t="s">
        <v>60</v>
      </c>
      <c r="F110" s="8">
        <v>50</v>
      </c>
      <c r="G110" s="57">
        <v>20</v>
      </c>
      <c r="H110" s="14">
        <f t="shared" si="5"/>
        <v>1000</v>
      </c>
      <c r="I110" s="50">
        <v>1000</v>
      </c>
      <c r="J110" s="12"/>
    </row>
    <row r="111" spans="1:10" x14ac:dyDescent="0.25">
      <c r="A111" s="63"/>
      <c r="B111" s="59"/>
      <c r="C111" s="63"/>
      <c r="D111" s="25">
        <f t="shared" si="6"/>
        <v>0</v>
      </c>
      <c r="E111" s="123" t="s">
        <v>61</v>
      </c>
      <c r="F111" s="8">
        <v>35</v>
      </c>
      <c r="G111" s="57">
        <v>100</v>
      </c>
      <c r="H111" s="14">
        <f t="shared" si="5"/>
        <v>3500</v>
      </c>
      <c r="I111" s="50">
        <v>3500</v>
      </c>
      <c r="J111" s="12"/>
    </row>
    <row r="112" spans="1:10" x14ac:dyDescent="0.25">
      <c r="A112" s="63"/>
      <c r="B112" s="59"/>
      <c r="C112" s="59"/>
      <c r="D112" s="25">
        <f t="shared" si="6"/>
        <v>0</v>
      </c>
      <c r="E112" s="123" t="s">
        <v>62</v>
      </c>
      <c r="F112" s="8">
        <v>342</v>
      </c>
      <c r="G112" s="57">
        <v>1</v>
      </c>
      <c r="H112" s="14">
        <f t="shared" si="5"/>
        <v>342</v>
      </c>
      <c r="I112" s="50">
        <v>342</v>
      </c>
      <c r="J112" s="12"/>
    </row>
    <row r="113" spans="1:10" x14ac:dyDescent="0.25">
      <c r="A113" s="63"/>
      <c r="B113" s="59"/>
      <c r="C113" s="59"/>
      <c r="D113" s="25">
        <f t="shared" si="6"/>
        <v>0</v>
      </c>
      <c r="E113" s="1"/>
      <c r="F113" s="8"/>
      <c r="G113" s="57"/>
      <c r="H113" s="14">
        <f t="shared" si="5"/>
        <v>0</v>
      </c>
      <c r="I113" s="50"/>
      <c r="J113" s="12"/>
    </row>
    <row r="114" spans="1:10" x14ac:dyDescent="0.25">
      <c r="A114" s="63"/>
      <c r="B114" s="59"/>
      <c r="C114" s="59"/>
      <c r="D114" s="25">
        <f t="shared" si="6"/>
        <v>0</v>
      </c>
      <c r="E114" s="1"/>
      <c r="F114" s="8"/>
      <c r="G114" s="57"/>
      <c r="H114" s="14">
        <f t="shared" si="5"/>
        <v>0</v>
      </c>
      <c r="I114" s="50"/>
      <c r="J114" s="12"/>
    </row>
    <row r="115" spans="1:10" x14ac:dyDescent="0.25">
      <c r="A115" s="63"/>
      <c r="B115" s="59"/>
      <c r="C115" s="59"/>
      <c r="D115" s="25">
        <f t="shared" si="6"/>
        <v>0</v>
      </c>
      <c r="E115" s="1"/>
      <c r="F115" s="8"/>
      <c r="G115" s="57"/>
      <c r="H115" s="14">
        <f t="shared" si="5"/>
        <v>0</v>
      </c>
      <c r="I115" s="50"/>
      <c r="J115" s="12"/>
    </row>
    <row r="116" spans="1:10" x14ac:dyDescent="0.25">
      <c r="A116" s="63"/>
      <c r="B116" s="59"/>
      <c r="C116" s="59"/>
      <c r="D116" s="25">
        <f t="shared" si="6"/>
        <v>0</v>
      </c>
      <c r="E116" s="1"/>
      <c r="F116" s="8"/>
      <c r="G116" s="57"/>
      <c r="H116" s="14">
        <f t="shared" si="5"/>
        <v>0</v>
      </c>
      <c r="I116" s="50"/>
      <c r="J116" s="12"/>
    </row>
    <row r="117" spans="1:10" x14ac:dyDescent="0.25">
      <c r="A117" s="43"/>
      <c r="B117" s="59"/>
      <c r="C117" s="59"/>
      <c r="D117" s="25">
        <f t="shared" si="6"/>
        <v>0</v>
      </c>
      <c r="E117" s="1"/>
      <c r="F117" s="8"/>
      <c r="G117" s="57"/>
      <c r="H117" s="14">
        <f t="shared" si="5"/>
        <v>0</v>
      </c>
      <c r="I117" s="50"/>
      <c r="J117" s="12"/>
    </row>
    <row r="118" spans="1:10" x14ac:dyDescent="0.25">
      <c r="A118" s="63"/>
      <c r="B118" s="59"/>
      <c r="C118" s="59"/>
      <c r="D118" s="25">
        <f t="shared" si="6"/>
        <v>0</v>
      </c>
      <c r="E118" s="1"/>
      <c r="F118" s="8"/>
      <c r="G118" s="57"/>
      <c r="H118" s="14">
        <f t="shared" si="5"/>
        <v>0</v>
      </c>
      <c r="I118" s="50"/>
      <c r="J118" s="12"/>
    </row>
    <row r="119" spans="1:10" x14ac:dyDescent="0.25">
      <c r="A119" s="43"/>
      <c r="B119" s="59"/>
      <c r="C119" s="59"/>
      <c r="D119" s="25">
        <f t="shared" si="6"/>
        <v>0</v>
      </c>
      <c r="E119" s="1"/>
      <c r="F119" s="8"/>
      <c r="G119" s="57"/>
      <c r="H119" s="14">
        <f t="shared" si="5"/>
        <v>0</v>
      </c>
      <c r="I119" s="50"/>
      <c r="J119" s="12"/>
    </row>
    <row r="120" spans="1:10" x14ac:dyDescent="0.25">
      <c r="A120" s="63"/>
      <c r="B120" s="59"/>
      <c r="C120" s="59"/>
      <c r="D120" s="25">
        <f t="shared" si="6"/>
        <v>0</v>
      </c>
      <c r="E120" s="1"/>
      <c r="F120" s="8"/>
      <c r="G120" s="57"/>
      <c r="H120" s="14">
        <f t="shared" si="5"/>
        <v>0</v>
      </c>
      <c r="I120" s="50"/>
      <c r="J120" s="12"/>
    </row>
    <row r="121" spans="1:10" x14ac:dyDescent="0.25">
      <c r="A121" s="43"/>
      <c r="B121" s="59"/>
      <c r="C121" s="59"/>
      <c r="D121" s="25">
        <f t="shared" si="6"/>
        <v>0</v>
      </c>
      <c r="E121" s="1"/>
      <c r="F121" s="8"/>
      <c r="G121" s="57"/>
      <c r="H121" s="14">
        <f t="shared" si="5"/>
        <v>0</v>
      </c>
      <c r="I121" s="50"/>
      <c r="J121" s="12"/>
    </row>
    <row r="122" spans="1:10" x14ac:dyDescent="0.25">
      <c r="A122" s="63"/>
      <c r="B122" s="59"/>
      <c r="C122" s="59"/>
      <c r="D122" s="25">
        <f t="shared" si="6"/>
        <v>0</v>
      </c>
      <c r="E122" s="1"/>
      <c r="F122" s="8"/>
      <c r="G122" s="57"/>
      <c r="H122" s="14">
        <f t="shared" si="5"/>
        <v>0</v>
      </c>
      <c r="I122" s="50"/>
      <c r="J122" s="12"/>
    </row>
    <row r="123" spans="1:10" x14ac:dyDescent="0.25">
      <c r="A123" s="43"/>
      <c r="B123" s="59"/>
      <c r="C123" s="59"/>
      <c r="D123" s="25">
        <f t="shared" si="6"/>
        <v>0</v>
      </c>
      <c r="E123" s="1"/>
      <c r="F123" s="8"/>
      <c r="G123" s="57"/>
      <c r="H123" s="14">
        <f t="shared" si="5"/>
        <v>0</v>
      </c>
      <c r="I123" s="50"/>
      <c r="J123" s="12"/>
    </row>
    <row r="124" spans="1:10" x14ac:dyDescent="0.25">
      <c r="A124" s="43"/>
      <c r="B124" s="59"/>
      <c r="C124" s="59"/>
      <c r="D124" s="25">
        <f t="shared" si="6"/>
        <v>0</v>
      </c>
      <c r="E124" s="1"/>
      <c r="F124" s="8"/>
      <c r="G124" s="57"/>
      <c r="H124" s="14">
        <f t="shared" si="5"/>
        <v>0</v>
      </c>
      <c r="I124" s="50"/>
      <c r="J124" s="12"/>
    </row>
    <row r="125" spans="1:10" x14ac:dyDescent="0.25">
      <c r="A125" s="43"/>
      <c r="B125" s="59"/>
      <c r="C125" s="59"/>
      <c r="D125" s="25">
        <f t="shared" si="6"/>
        <v>0</v>
      </c>
      <c r="E125" s="1"/>
      <c r="F125" s="8"/>
      <c r="G125" s="57"/>
      <c r="H125" s="14">
        <f t="shared" si="5"/>
        <v>0</v>
      </c>
      <c r="I125" s="50"/>
      <c r="J125" s="12"/>
    </row>
    <row r="126" spans="1:10" x14ac:dyDescent="0.25">
      <c r="A126" s="43"/>
      <c r="B126" s="59"/>
      <c r="C126" s="78"/>
      <c r="D126" s="25">
        <f t="shared" si="6"/>
        <v>0</v>
      </c>
      <c r="E126" s="1"/>
      <c r="F126" s="8"/>
      <c r="G126" s="57"/>
      <c r="H126" s="14">
        <f t="shared" si="5"/>
        <v>0</v>
      </c>
      <c r="I126" s="50"/>
      <c r="J126" s="12"/>
    </row>
    <row r="127" spans="1:10" x14ac:dyDescent="0.25">
      <c r="A127" s="43"/>
      <c r="B127" s="42"/>
      <c r="C127" s="59"/>
      <c r="D127" s="25">
        <f t="shared" si="6"/>
        <v>0</v>
      </c>
      <c r="E127" s="1"/>
      <c r="F127" s="8"/>
      <c r="G127" s="57"/>
      <c r="H127" s="14">
        <f t="shared" si="5"/>
        <v>0</v>
      </c>
      <c r="I127" s="50"/>
      <c r="J127" s="12"/>
    </row>
    <row r="128" spans="1:10" x14ac:dyDescent="0.25">
      <c r="A128" s="43"/>
      <c r="B128" s="42"/>
      <c r="C128" s="59"/>
      <c r="D128" s="25">
        <f t="shared" si="6"/>
        <v>0</v>
      </c>
      <c r="E128" s="1"/>
      <c r="F128" s="8"/>
      <c r="G128" s="57"/>
      <c r="H128" s="14">
        <f t="shared" si="5"/>
        <v>0</v>
      </c>
      <c r="I128" s="50"/>
      <c r="J128" s="12"/>
    </row>
    <row r="129" spans="1:10" x14ac:dyDescent="0.25">
      <c r="A129" s="43"/>
      <c r="B129" s="42"/>
      <c r="C129" s="59"/>
      <c r="D129" s="25">
        <f t="shared" si="6"/>
        <v>0</v>
      </c>
      <c r="E129" s="1"/>
      <c r="F129" s="8"/>
      <c r="G129" s="57"/>
      <c r="H129" s="14">
        <f t="shared" si="5"/>
        <v>0</v>
      </c>
      <c r="I129" s="50"/>
      <c r="J129" s="12"/>
    </row>
    <row r="130" spans="1:10" x14ac:dyDescent="0.25">
      <c r="A130" s="43"/>
      <c r="B130" s="42"/>
      <c r="C130" s="59"/>
      <c r="D130" s="25">
        <f t="shared" si="6"/>
        <v>0</v>
      </c>
      <c r="E130" s="1"/>
      <c r="F130" s="8"/>
      <c r="G130" s="57"/>
      <c r="H130" s="14">
        <f t="shared" si="5"/>
        <v>0</v>
      </c>
      <c r="I130" s="50"/>
      <c r="J130" s="12"/>
    </row>
    <row r="131" spans="1:10" ht="17.25" thickBot="1" x14ac:dyDescent="0.3">
      <c r="A131" s="83"/>
      <c r="B131" s="84"/>
      <c r="C131" s="85"/>
      <c r="D131" s="86">
        <f t="shared" si="6"/>
        <v>0</v>
      </c>
      <c r="E131" s="1"/>
      <c r="F131" s="72"/>
      <c r="G131" s="73"/>
      <c r="H131" s="14">
        <f t="shared" si="5"/>
        <v>0</v>
      </c>
      <c r="I131" s="50"/>
      <c r="J131" s="74"/>
    </row>
    <row r="132" spans="1:10" ht="17.25" thickBot="1" x14ac:dyDescent="0.3">
      <c r="A132" s="79"/>
      <c r="B132" s="80"/>
      <c r="C132" s="81"/>
      <c r="D132" s="82">
        <f t="shared" si="6"/>
        <v>0</v>
      </c>
      <c r="E132" s="1"/>
      <c r="F132" s="66"/>
      <c r="G132" s="67"/>
      <c r="H132" s="14">
        <f t="shared" si="5"/>
        <v>0</v>
      </c>
      <c r="I132" s="50"/>
      <c r="J132" s="68"/>
    </row>
    <row r="133" spans="1:10" ht="17.25" thickBot="1" x14ac:dyDescent="0.3">
      <c r="A133" s="69"/>
      <c r="B133" s="70"/>
      <c r="C133" s="71"/>
      <c r="D133" s="82">
        <f t="shared" si="6"/>
        <v>0</v>
      </c>
      <c r="E133" s="1"/>
      <c r="F133" s="8"/>
      <c r="G133" s="57"/>
      <c r="H133" s="14">
        <f t="shared" si="5"/>
        <v>0</v>
      </c>
      <c r="I133" s="50"/>
      <c r="J133" s="12"/>
    </row>
    <row r="134" spans="1:10" ht="17.25" thickBot="1" x14ac:dyDescent="0.3">
      <c r="A134" s="69"/>
      <c r="B134" s="70"/>
      <c r="C134" s="71"/>
      <c r="D134" s="82">
        <f t="shared" si="6"/>
        <v>0</v>
      </c>
      <c r="E134" s="1"/>
      <c r="F134" s="8"/>
      <c r="G134" s="57"/>
      <c r="H134" s="14">
        <f t="shared" si="5"/>
        <v>0</v>
      </c>
      <c r="I134" s="50"/>
      <c r="J134" s="12"/>
    </row>
    <row r="135" spans="1:10" ht="17.25" thickBot="1" x14ac:dyDescent="0.3">
      <c r="A135" s="69"/>
      <c r="B135" s="70"/>
      <c r="C135" s="71"/>
      <c r="D135" s="82">
        <f t="shared" si="6"/>
        <v>0</v>
      </c>
      <c r="E135" s="1"/>
      <c r="F135" s="8"/>
      <c r="G135" s="57"/>
      <c r="H135" s="14">
        <f t="shared" si="5"/>
        <v>0</v>
      </c>
      <c r="I135" s="50"/>
      <c r="J135" s="12"/>
    </row>
    <row r="136" spans="1:10" ht="17.25" thickBot="1" x14ac:dyDescent="0.3">
      <c r="A136" s="69"/>
      <c r="B136" s="70"/>
      <c r="C136" s="71"/>
      <c r="D136" s="82">
        <f t="shared" si="6"/>
        <v>0</v>
      </c>
      <c r="E136" s="1"/>
      <c r="F136" s="8"/>
      <c r="G136" s="57"/>
      <c r="H136" s="14">
        <f t="shared" si="5"/>
        <v>0</v>
      </c>
      <c r="I136" s="50"/>
      <c r="J136" s="12"/>
    </row>
    <row r="137" spans="1:10" ht="17.25" thickBot="1" x14ac:dyDescent="0.3">
      <c r="A137" s="69"/>
      <c r="B137" s="70"/>
      <c r="C137" s="71"/>
      <c r="D137" s="82">
        <f t="shared" si="6"/>
        <v>0</v>
      </c>
      <c r="E137" s="1"/>
      <c r="F137" s="8"/>
      <c r="G137" s="57"/>
      <c r="H137" s="14">
        <f t="shared" si="5"/>
        <v>0</v>
      </c>
      <c r="I137" s="50"/>
      <c r="J137" s="12"/>
    </row>
    <row r="138" spans="1:10" ht="17.25" thickBot="1" x14ac:dyDescent="0.3">
      <c r="A138" s="69"/>
      <c r="B138" s="70"/>
      <c r="C138" s="71"/>
      <c r="D138" s="82">
        <f t="shared" si="6"/>
        <v>0</v>
      </c>
      <c r="E138" s="1"/>
      <c r="F138" s="8"/>
      <c r="G138" s="57"/>
      <c r="H138" s="14">
        <f t="shared" si="5"/>
        <v>0</v>
      </c>
      <c r="I138" s="50"/>
      <c r="J138" s="12"/>
    </row>
    <row r="139" spans="1:10" ht="17.25" thickBot="1" x14ac:dyDescent="0.3">
      <c r="A139" s="69"/>
      <c r="B139" s="70"/>
      <c r="C139" s="71"/>
      <c r="D139" s="82">
        <f t="shared" si="6"/>
        <v>0</v>
      </c>
      <c r="E139" s="1"/>
      <c r="F139" s="8"/>
      <c r="G139" s="57"/>
      <c r="H139" s="14">
        <f t="shared" si="5"/>
        <v>0</v>
      </c>
      <c r="I139" s="50"/>
      <c r="J139" s="12"/>
    </row>
    <row r="140" spans="1:10" ht="17.25" thickBot="1" x14ac:dyDescent="0.3">
      <c r="A140" s="69"/>
      <c r="B140" s="70"/>
      <c r="C140" s="71"/>
      <c r="D140" s="82">
        <f t="shared" si="6"/>
        <v>0</v>
      </c>
      <c r="E140" s="1"/>
      <c r="F140" s="8"/>
      <c r="G140" s="57"/>
      <c r="H140" s="14">
        <f t="shared" si="5"/>
        <v>0</v>
      </c>
      <c r="I140" s="50"/>
      <c r="J140" s="12"/>
    </row>
    <row r="141" spans="1:10" ht="17.25" thickBot="1" x14ac:dyDescent="0.3">
      <c r="A141" s="69"/>
      <c r="B141" s="70"/>
      <c r="C141" s="71"/>
      <c r="D141" s="82">
        <f t="shared" si="6"/>
        <v>0</v>
      </c>
      <c r="E141" s="1"/>
      <c r="F141" s="8"/>
      <c r="G141" s="57"/>
      <c r="H141" s="14">
        <f t="shared" si="5"/>
        <v>0</v>
      </c>
      <c r="I141" s="50"/>
      <c r="J141" s="12"/>
    </row>
    <row r="142" spans="1:10" ht="17.25" thickBot="1" x14ac:dyDescent="0.3">
      <c r="A142" s="69"/>
      <c r="B142" s="70"/>
      <c r="C142" s="71"/>
      <c r="D142" s="82">
        <f t="shared" si="6"/>
        <v>0</v>
      </c>
      <c r="E142" s="1"/>
      <c r="F142" s="8"/>
      <c r="G142" s="57"/>
      <c r="H142" s="14">
        <f t="shared" si="5"/>
        <v>0</v>
      </c>
      <c r="I142" s="50"/>
      <c r="J142" s="12"/>
    </row>
    <row r="143" spans="1:10" ht="17.25" thickBot="1" x14ac:dyDescent="0.3">
      <c r="A143" s="69"/>
      <c r="B143" s="70"/>
      <c r="C143" s="71"/>
      <c r="D143" s="82">
        <f t="shared" si="6"/>
        <v>0</v>
      </c>
      <c r="E143" s="1"/>
      <c r="F143" s="8"/>
      <c r="G143" s="57"/>
      <c r="H143" s="14">
        <f t="shared" si="5"/>
        <v>0</v>
      </c>
      <c r="I143" s="50"/>
      <c r="J143" s="12"/>
    </row>
    <row r="144" spans="1:10" ht="17.25" thickBot="1" x14ac:dyDescent="0.3">
      <c r="A144" s="69"/>
      <c r="B144" s="70"/>
      <c r="C144" s="71"/>
      <c r="D144" s="82">
        <f t="shared" si="6"/>
        <v>0</v>
      </c>
      <c r="E144" s="1"/>
      <c r="F144" s="8"/>
      <c r="G144" s="57"/>
      <c r="H144" s="14">
        <f t="shared" si="5"/>
        <v>0</v>
      </c>
      <c r="I144" s="50"/>
      <c r="J144" s="12"/>
    </row>
    <row r="145" spans="1:10" ht="17.25" thickBot="1" x14ac:dyDescent="0.3">
      <c r="A145" s="69"/>
      <c r="B145" s="70"/>
      <c r="C145" s="71"/>
      <c r="D145" s="82">
        <f t="shared" si="6"/>
        <v>0</v>
      </c>
      <c r="E145" s="1"/>
      <c r="F145" s="8"/>
      <c r="G145" s="57"/>
      <c r="H145" s="14">
        <f t="shared" si="5"/>
        <v>0</v>
      </c>
      <c r="I145" s="50"/>
      <c r="J145" s="12"/>
    </row>
    <row r="146" spans="1:10" ht="17.25" thickBot="1" x14ac:dyDescent="0.3">
      <c r="A146" s="69"/>
      <c r="B146" s="70"/>
      <c r="C146" s="71"/>
      <c r="D146" s="82">
        <f t="shared" si="6"/>
        <v>0</v>
      </c>
      <c r="E146" s="1"/>
      <c r="F146" s="8"/>
      <c r="G146" s="57"/>
      <c r="H146" s="14">
        <f t="shared" si="5"/>
        <v>0</v>
      </c>
      <c r="I146" s="50"/>
      <c r="J146" s="12"/>
    </row>
    <row r="147" spans="1:10" ht="17.25" thickBot="1" x14ac:dyDescent="0.3">
      <c r="A147" s="69"/>
      <c r="B147" s="70"/>
      <c r="C147" s="71"/>
      <c r="D147" s="82">
        <f t="shared" si="6"/>
        <v>0</v>
      </c>
      <c r="E147" s="1"/>
      <c r="F147" s="8"/>
      <c r="G147" s="57"/>
      <c r="H147" s="14">
        <f t="shared" si="5"/>
        <v>0</v>
      </c>
      <c r="I147" s="50"/>
      <c r="J147" s="12"/>
    </row>
    <row r="148" spans="1:10" ht="17.25" thickBot="1" x14ac:dyDescent="0.3">
      <c r="A148" s="69"/>
      <c r="B148" s="70"/>
      <c r="C148" s="71"/>
      <c r="D148" s="82">
        <f t="shared" si="6"/>
        <v>0</v>
      </c>
      <c r="E148" s="1"/>
      <c r="F148" s="8"/>
      <c r="G148" s="57"/>
      <c r="H148" s="14">
        <f t="shared" si="5"/>
        <v>0</v>
      </c>
      <c r="I148" s="50"/>
      <c r="J148" s="12"/>
    </row>
    <row r="149" spans="1:10" ht="17.25" thickBot="1" x14ac:dyDescent="0.3">
      <c r="A149" s="69"/>
      <c r="B149" s="70"/>
      <c r="C149" s="71"/>
      <c r="D149" s="82">
        <f t="shared" si="6"/>
        <v>0</v>
      </c>
      <c r="E149" s="1"/>
      <c r="F149" s="8"/>
      <c r="G149" s="57"/>
      <c r="H149" s="14">
        <f t="shared" si="5"/>
        <v>0</v>
      </c>
      <c r="I149" s="50"/>
      <c r="J149" s="12"/>
    </row>
    <row r="150" spans="1:10" ht="17.25" thickBot="1" x14ac:dyDescent="0.3">
      <c r="A150" s="69"/>
      <c r="B150" s="70"/>
      <c r="C150" s="71"/>
      <c r="D150" s="82">
        <f t="shared" si="6"/>
        <v>0</v>
      </c>
      <c r="E150" s="1"/>
      <c r="F150" s="8"/>
      <c r="G150" s="57"/>
      <c r="H150" s="14">
        <f t="shared" si="5"/>
        <v>0</v>
      </c>
      <c r="I150" s="50"/>
      <c r="J150" s="12"/>
    </row>
    <row r="151" spans="1:10" ht="17.25" thickBot="1" x14ac:dyDescent="0.3">
      <c r="A151" s="69"/>
      <c r="B151" s="70"/>
      <c r="C151" s="71"/>
      <c r="D151" s="82">
        <f t="shared" si="6"/>
        <v>0</v>
      </c>
      <c r="E151" s="1"/>
      <c r="F151" s="8"/>
      <c r="G151" s="57"/>
      <c r="H151" s="14">
        <f t="shared" si="5"/>
        <v>0</v>
      </c>
      <c r="I151" s="50"/>
      <c r="J151" s="12"/>
    </row>
    <row r="152" spans="1:10" ht="17.25" thickBot="1" x14ac:dyDescent="0.3">
      <c r="A152" s="69"/>
      <c r="B152" s="70"/>
      <c r="C152" s="71"/>
      <c r="D152" s="82">
        <f t="shared" si="6"/>
        <v>0</v>
      </c>
      <c r="E152" s="1"/>
      <c r="F152" s="8"/>
      <c r="G152" s="57"/>
      <c r="H152" s="14">
        <f t="shared" si="5"/>
        <v>0</v>
      </c>
      <c r="I152" s="50"/>
      <c r="J152" s="12"/>
    </row>
    <row r="153" spans="1:10" ht="17.25" thickBot="1" x14ac:dyDescent="0.3">
      <c r="A153" s="69"/>
      <c r="B153" s="70"/>
      <c r="C153" s="71"/>
      <c r="D153" s="82">
        <f t="shared" si="6"/>
        <v>0</v>
      </c>
      <c r="E153" s="1"/>
      <c r="F153" s="8"/>
      <c r="G153" s="57"/>
      <c r="H153" s="14">
        <f t="shared" si="5"/>
        <v>0</v>
      </c>
      <c r="I153" s="50"/>
      <c r="J153" s="12"/>
    </row>
    <row r="154" spans="1:10" ht="17.25" thickBot="1" x14ac:dyDescent="0.3">
      <c r="A154" s="69"/>
      <c r="B154" s="70"/>
      <c r="C154" s="71"/>
      <c r="D154" s="82">
        <f t="shared" si="6"/>
        <v>0</v>
      </c>
      <c r="E154" s="1"/>
      <c r="F154" s="8"/>
      <c r="G154" s="57"/>
      <c r="H154" s="14">
        <f t="shared" si="5"/>
        <v>0</v>
      </c>
      <c r="I154" s="50"/>
      <c r="J154" s="12"/>
    </row>
    <row r="155" spans="1:10" ht="17.25" thickBot="1" x14ac:dyDescent="0.3">
      <c r="A155" s="69"/>
      <c r="B155" s="70"/>
      <c r="C155" s="71"/>
      <c r="D155" s="82">
        <f t="shared" si="6"/>
        <v>0</v>
      </c>
      <c r="E155" s="1"/>
      <c r="F155" s="8"/>
      <c r="G155" s="57"/>
      <c r="H155" s="14">
        <f t="shared" si="5"/>
        <v>0</v>
      </c>
      <c r="I155" s="50"/>
      <c r="J155" s="12"/>
    </row>
    <row r="156" spans="1:10" ht="17.25" thickBot="1" x14ac:dyDescent="0.3">
      <c r="A156" s="69"/>
      <c r="B156" s="70"/>
      <c r="C156" s="71"/>
      <c r="D156" s="82">
        <f t="shared" si="6"/>
        <v>0</v>
      </c>
      <c r="E156" s="1"/>
      <c r="F156" s="8"/>
      <c r="G156" s="57"/>
      <c r="H156" s="14">
        <f t="shared" si="5"/>
        <v>0</v>
      </c>
      <c r="I156" s="50"/>
      <c r="J156" s="12"/>
    </row>
    <row r="157" spans="1:10" x14ac:dyDescent="0.25">
      <c r="A157" s="43"/>
      <c r="B157" s="42"/>
      <c r="C157" s="59"/>
      <c r="D157" s="82">
        <f t="shared" si="6"/>
        <v>0</v>
      </c>
      <c r="E157" s="1"/>
      <c r="F157" s="8"/>
      <c r="G157" s="57"/>
      <c r="H157" s="14">
        <f t="shared" si="5"/>
        <v>0</v>
      </c>
      <c r="I157" s="50"/>
      <c r="J157" s="12"/>
    </row>
    <row r="158" spans="1:10" x14ac:dyDescent="0.25">
      <c r="A158" s="169" t="s">
        <v>32</v>
      </c>
      <c r="B158" s="170"/>
      <c r="C158" s="171"/>
      <c r="D158" s="94">
        <f>+SUM(D97:D157)</f>
        <v>1420</v>
      </c>
      <c r="E158" s="1"/>
      <c r="F158" s="8"/>
      <c r="G158" s="57"/>
      <c r="H158" s="14">
        <f t="shared" si="5"/>
        <v>0</v>
      </c>
      <c r="I158" s="50"/>
      <c r="J158" s="12"/>
    </row>
    <row r="159" spans="1:10" x14ac:dyDescent="0.25">
      <c r="A159" s="151" t="s">
        <v>1</v>
      </c>
      <c r="B159" s="152"/>
      <c r="C159" s="176"/>
      <c r="D159" s="65"/>
      <c r="E159" s="1"/>
      <c r="F159" s="8"/>
      <c r="G159" s="57"/>
      <c r="H159" s="14">
        <f t="shared" si="5"/>
        <v>0</v>
      </c>
      <c r="I159" s="50"/>
      <c r="J159" s="12"/>
    </row>
    <row r="160" spans="1:10" x14ac:dyDescent="0.25">
      <c r="A160" s="89"/>
      <c r="B160" s="90"/>
      <c r="C160" s="54"/>
      <c r="D160" s="3"/>
      <c r="E160" s="1"/>
      <c r="F160" s="8"/>
      <c r="G160" s="57"/>
      <c r="H160" s="14">
        <f t="shared" ref="H160:H172" si="7">+F160*G160</f>
        <v>0</v>
      </c>
      <c r="I160" s="50"/>
      <c r="J160" s="12"/>
    </row>
    <row r="161" spans="1:10" x14ac:dyDescent="0.25">
      <c r="A161" s="89"/>
      <c r="B161" s="90"/>
      <c r="C161" s="54"/>
      <c r="D161" s="3"/>
      <c r="E161" s="1"/>
      <c r="F161" s="8"/>
      <c r="G161" s="57"/>
      <c r="H161" s="14">
        <f t="shared" si="7"/>
        <v>0</v>
      </c>
      <c r="I161" s="50"/>
      <c r="J161" s="12"/>
    </row>
    <row r="162" spans="1:10" x14ac:dyDescent="0.25">
      <c r="A162" s="151"/>
      <c r="B162" s="152"/>
      <c r="C162" s="54"/>
      <c r="D162" s="3"/>
      <c r="E162" s="1"/>
      <c r="F162" s="8"/>
      <c r="G162" s="57"/>
      <c r="H162" s="14">
        <f t="shared" si="7"/>
        <v>0</v>
      </c>
      <c r="I162" s="50"/>
      <c r="J162" s="12"/>
    </row>
    <row r="163" spans="1:10" x14ac:dyDescent="0.25">
      <c r="A163" s="151"/>
      <c r="B163" s="152"/>
      <c r="C163" s="54"/>
      <c r="D163" s="3"/>
      <c r="E163" s="1"/>
      <c r="F163" s="8"/>
      <c r="G163" s="57"/>
      <c r="H163" s="14">
        <f t="shared" si="7"/>
        <v>0</v>
      </c>
      <c r="I163" s="50"/>
      <c r="J163" s="12"/>
    </row>
    <row r="164" spans="1:10" ht="17.25" thickBot="1" x14ac:dyDescent="0.3">
      <c r="A164" s="172"/>
      <c r="B164" s="173"/>
      <c r="C164" s="55"/>
      <c r="D164" s="61"/>
      <c r="E164" s="1"/>
      <c r="F164" s="8"/>
      <c r="G164" s="57"/>
      <c r="H164" s="14">
        <f t="shared" si="7"/>
        <v>0</v>
      </c>
      <c r="I164" s="50"/>
      <c r="J164" s="12"/>
    </row>
    <row r="165" spans="1:10" x14ac:dyDescent="0.25">
      <c r="A165" s="181" t="s">
        <v>3</v>
      </c>
      <c r="B165" s="163"/>
      <c r="C165" s="182"/>
      <c r="D165" s="26"/>
      <c r="E165" s="1"/>
      <c r="F165" s="8"/>
      <c r="G165" s="57"/>
      <c r="H165" s="14">
        <f t="shared" si="7"/>
        <v>0</v>
      </c>
      <c r="I165" s="50"/>
      <c r="J165" s="12"/>
    </row>
    <row r="166" spans="1:10" ht="17.25" thickBot="1" x14ac:dyDescent="0.3">
      <c r="A166" s="153" t="s">
        <v>4</v>
      </c>
      <c r="B166" s="154"/>
      <c r="C166" s="155"/>
      <c r="D166" s="27"/>
      <c r="E166" s="1"/>
      <c r="F166" s="8"/>
      <c r="G166" s="57"/>
      <c r="H166" s="14">
        <f t="shared" si="7"/>
        <v>0</v>
      </c>
      <c r="I166" s="50"/>
      <c r="J166" s="12"/>
    </row>
    <row r="167" spans="1:10" x14ac:dyDescent="0.25">
      <c r="A167" s="174"/>
      <c r="B167" s="175"/>
      <c r="C167" s="62"/>
      <c r="D167" s="3"/>
      <c r="E167" s="1"/>
      <c r="F167" s="8"/>
      <c r="G167" s="57"/>
      <c r="H167" s="14">
        <f t="shared" si="7"/>
        <v>0</v>
      </c>
      <c r="I167" s="50"/>
      <c r="J167" s="12"/>
    </row>
    <row r="168" spans="1:10" x14ac:dyDescent="0.25">
      <c r="A168" s="167"/>
      <c r="B168" s="168"/>
      <c r="C168" s="53"/>
      <c r="D168" s="3"/>
      <c r="E168" s="1"/>
      <c r="F168" s="8"/>
      <c r="G168" s="57"/>
      <c r="H168" s="14">
        <f t="shared" si="7"/>
        <v>0</v>
      </c>
      <c r="I168" s="50"/>
      <c r="J168" s="12"/>
    </row>
    <row r="169" spans="1:10" x14ac:dyDescent="0.25">
      <c r="A169" s="167"/>
      <c r="B169" s="168"/>
      <c r="C169" s="53"/>
      <c r="D169" s="3"/>
      <c r="E169" s="1"/>
      <c r="F169" s="8"/>
      <c r="G169" s="57"/>
      <c r="H169" s="14">
        <f t="shared" si="7"/>
        <v>0</v>
      </c>
      <c r="I169" s="50"/>
      <c r="J169" s="12"/>
    </row>
    <row r="170" spans="1:10" x14ac:dyDescent="0.25">
      <c r="A170" s="167"/>
      <c r="B170" s="168"/>
      <c r="C170" s="53"/>
      <c r="D170" s="3"/>
      <c r="E170" s="1"/>
      <c r="F170" s="8"/>
      <c r="G170" s="57"/>
      <c r="H170" s="14">
        <f t="shared" si="7"/>
        <v>0</v>
      </c>
      <c r="I170" s="50"/>
      <c r="J170" s="12"/>
    </row>
    <row r="171" spans="1:10" ht="17.25" thickBot="1" x14ac:dyDescent="0.3">
      <c r="A171" s="167"/>
      <c r="B171" s="168"/>
      <c r="C171" s="53"/>
      <c r="D171" s="3"/>
      <c r="E171" s="1"/>
      <c r="F171" s="8"/>
      <c r="G171" s="57"/>
      <c r="H171" s="14">
        <f t="shared" si="7"/>
        <v>0</v>
      </c>
      <c r="I171" s="50"/>
      <c r="J171" s="12"/>
    </row>
    <row r="172" spans="1:10" ht="17.25" thickBot="1" x14ac:dyDescent="0.3">
      <c r="A172" s="156" t="s">
        <v>20</v>
      </c>
      <c r="B172" s="157"/>
      <c r="C172" s="158"/>
      <c r="D172" s="4">
        <v>18500</v>
      </c>
      <c r="E172" s="1"/>
      <c r="F172" s="9"/>
      <c r="G172" s="58"/>
      <c r="H172" s="14">
        <f t="shared" si="7"/>
        <v>0</v>
      </c>
      <c r="I172" s="51"/>
      <c r="J172" s="13"/>
    </row>
    <row r="173" spans="1:10" ht="17.25" thickBot="1" x14ac:dyDescent="0.3">
      <c r="A173" s="159" t="s">
        <v>21</v>
      </c>
      <c r="B173" s="160"/>
      <c r="C173" s="161"/>
      <c r="D173" s="5">
        <f>+D158+SUM(D159:D164)+SUM(D167:D171)+D172</f>
        <v>19920</v>
      </c>
      <c r="E173" s="29" t="str">
        <f>+IF(D173=H173," ","注意：收入總額與支出總額不符")</f>
        <v xml:space="preserve"> </v>
      </c>
      <c r="F173" s="30"/>
      <c r="G173" s="91" t="s">
        <v>2</v>
      </c>
      <c r="H173" s="5">
        <f>+SUM(H96:H172)</f>
        <v>19920</v>
      </c>
      <c r="I173" s="98"/>
      <c r="J173" s="31"/>
    </row>
    <row r="174" spans="1:10" x14ac:dyDescent="0.25">
      <c r="A174" s="95" t="s">
        <v>77</v>
      </c>
      <c r="B174" s="95"/>
      <c r="C174" s="95"/>
      <c r="D174" s="95"/>
      <c r="E174" s="32"/>
      <c r="F174" s="33"/>
      <c r="G174" s="32"/>
      <c r="H174" s="32"/>
      <c r="I174" s="32"/>
      <c r="J174" s="32"/>
    </row>
    <row r="175" spans="1:10" x14ac:dyDescent="0.25">
      <c r="A175" s="186" t="s">
        <v>29</v>
      </c>
      <c r="B175" s="186"/>
      <c r="C175" s="97">
        <f>D172+D70</f>
        <v>37000</v>
      </c>
      <c r="E175" s="32"/>
      <c r="F175" s="33"/>
      <c r="G175" s="32"/>
      <c r="H175" s="32"/>
      <c r="I175" s="32"/>
      <c r="J175" s="32"/>
    </row>
    <row r="176" spans="1:10" hidden="1" x14ac:dyDescent="0.25">
      <c r="A176" s="122"/>
      <c r="B176" s="122"/>
      <c r="C176" s="97">
        <f>+IF((SUM(D65:D69)+SUM(D167:D171)+0.00001)/(H71+H173+0.00001)&lt;0.9999999,((SUM(D65:D69)+SUM(D167:D171))/(H71+H173)),0.3)</f>
        <v>0</v>
      </c>
      <c r="E176" s="32"/>
      <c r="F176" s="33"/>
      <c r="G176" s="32"/>
      <c r="H176" s="32"/>
      <c r="I176" s="32"/>
      <c r="J176" s="32"/>
    </row>
    <row r="177" spans="1:10" x14ac:dyDescent="0.25">
      <c r="A177" s="186" t="s">
        <v>30</v>
      </c>
      <c r="B177" s="186"/>
      <c r="C177" s="97">
        <f>+IF(C176&gt;0.3,"注意：其他機構贊助超過了活動支出總額30%",D71+D173)</f>
        <v>39840</v>
      </c>
      <c r="E177" s="32"/>
      <c r="F177" s="33"/>
      <c r="G177" s="32"/>
      <c r="H177" s="32"/>
      <c r="I177" s="32"/>
      <c r="J177" s="32"/>
    </row>
    <row r="178" spans="1:10" x14ac:dyDescent="0.25">
      <c r="A178" s="186" t="s">
        <v>31</v>
      </c>
      <c r="B178" s="186"/>
      <c r="C178" s="97">
        <f>H71+H173</f>
        <v>39840</v>
      </c>
      <c r="E178" s="32"/>
      <c r="F178" s="33"/>
      <c r="G178" s="32"/>
      <c r="H178" s="32"/>
      <c r="I178" s="32"/>
      <c r="J178" s="32"/>
    </row>
    <row r="179" spans="1:10" x14ac:dyDescent="0.25">
      <c r="A179" s="187" t="s">
        <v>71</v>
      </c>
      <c r="B179" s="187"/>
      <c r="C179" s="188">
        <f>+SUM(I10:I70)+SUM(I96:I172)</f>
        <v>39840</v>
      </c>
      <c r="E179" s="32"/>
      <c r="F179" s="33"/>
      <c r="G179" s="32"/>
      <c r="H179" s="32"/>
      <c r="I179" s="32"/>
      <c r="J179" s="32"/>
    </row>
    <row r="180" spans="1:10" ht="39" customHeight="1" x14ac:dyDescent="0.25">
      <c r="A180" s="187"/>
      <c r="B180" s="187"/>
      <c r="C180" s="189"/>
      <c r="E180" s="32"/>
      <c r="F180" s="33"/>
      <c r="G180" s="32"/>
      <c r="H180" s="32"/>
      <c r="I180" s="32"/>
      <c r="J180" s="32"/>
    </row>
    <row r="181" spans="1:10" x14ac:dyDescent="0.25">
      <c r="E181" s="32"/>
      <c r="F181" s="33"/>
      <c r="G181" s="32"/>
      <c r="H181" s="32"/>
      <c r="I181" s="32"/>
      <c r="J181" s="32"/>
    </row>
    <row r="182" spans="1:10" ht="17.25" thickBot="1" x14ac:dyDescent="0.3">
      <c r="E182" s="32"/>
      <c r="F182" s="33"/>
      <c r="G182" s="32"/>
      <c r="H182" s="32"/>
      <c r="I182" s="32"/>
      <c r="J182" s="32"/>
    </row>
    <row r="183" spans="1:10" x14ac:dyDescent="0.25">
      <c r="A183" s="190" t="s">
        <v>78</v>
      </c>
      <c r="B183" s="191"/>
      <c r="C183" s="191"/>
      <c r="D183" s="191"/>
      <c r="E183" s="191"/>
      <c r="F183" s="191"/>
      <c r="G183" s="191"/>
      <c r="H183" s="191"/>
      <c r="I183" s="191"/>
      <c r="J183" s="192"/>
    </row>
    <row r="184" spans="1:10" x14ac:dyDescent="0.25">
      <c r="A184" s="193" t="s">
        <v>79</v>
      </c>
      <c r="B184" s="194"/>
      <c r="C184" s="194"/>
      <c r="D184" s="194"/>
      <c r="E184" s="125"/>
      <c r="F184" s="126"/>
      <c r="G184" s="127"/>
      <c r="H184" s="125" t="s">
        <v>80</v>
      </c>
      <c r="I184" s="125" t="s">
        <v>81</v>
      </c>
      <c r="J184" s="128"/>
    </row>
    <row r="185" spans="1:10" x14ac:dyDescent="0.25">
      <c r="A185" s="193" t="s">
        <v>82</v>
      </c>
      <c r="B185" s="194"/>
      <c r="C185" s="194"/>
      <c r="D185" s="194"/>
      <c r="E185" s="125"/>
      <c r="F185" s="126"/>
      <c r="G185" s="127"/>
      <c r="H185" s="125" t="s">
        <v>80</v>
      </c>
      <c r="I185" s="125" t="s">
        <v>81</v>
      </c>
      <c r="J185" s="128"/>
    </row>
    <row r="186" spans="1:10" x14ac:dyDescent="0.25">
      <c r="A186" s="193" t="s">
        <v>83</v>
      </c>
      <c r="B186" s="194"/>
      <c r="C186" s="194"/>
      <c r="D186" s="194"/>
      <c r="E186" s="125"/>
      <c r="F186" s="126"/>
      <c r="G186" s="127"/>
      <c r="H186" s="125" t="s">
        <v>80</v>
      </c>
      <c r="I186" s="125" t="s">
        <v>81</v>
      </c>
      <c r="J186" s="128"/>
    </row>
    <row r="187" spans="1:10" x14ac:dyDescent="0.25">
      <c r="A187" s="193" t="s">
        <v>84</v>
      </c>
      <c r="B187" s="194"/>
      <c r="C187" s="194"/>
      <c r="D187" s="194"/>
      <c r="E187" s="125"/>
      <c r="F187" s="126"/>
      <c r="G187" s="127"/>
      <c r="H187" s="125" t="s">
        <v>80</v>
      </c>
      <c r="I187" s="125" t="s">
        <v>81</v>
      </c>
      <c r="J187" s="128"/>
    </row>
    <row r="188" spans="1:10" x14ac:dyDescent="0.25">
      <c r="A188" s="193" t="s">
        <v>85</v>
      </c>
      <c r="B188" s="194"/>
      <c r="C188" s="194"/>
      <c r="D188" s="194"/>
      <c r="E188" s="125"/>
      <c r="F188" s="126"/>
      <c r="G188" s="127"/>
      <c r="H188" s="125" t="s">
        <v>80</v>
      </c>
      <c r="I188" s="125" t="s">
        <v>81</v>
      </c>
      <c r="J188" s="128"/>
    </row>
    <row r="189" spans="1:10" ht="17.25" thickBot="1" x14ac:dyDescent="0.3">
      <c r="A189" s="195" t="s">
        <v>86</v>
      </c>
      <c r="B189" s="196"/>
      <c r="C189" s="196"/>
      <c r="D189" s="196"/>
      <c r="E189" s="129"/>
      <c r="F189" s="130"/>
      <c r="G189" s="131"/>
      <c r="H189" s="129" t="s">
        <v>80</v>
      </c>
      <c r="I189" s="129" t="s">
        <v>81</v>
      </c>
      <c r="J189" s="132"/>
    </row>
    <row r="190" spans="1:10" x14ac:dyDescent="0.25">
      <c r="E190" s="32"/>
      <c r="F190" s="33"/>
      <c r="G190" s="32"/>
      <c r="H190" s="32"/>
      <c r="I190" s="32"/>
      <c r="J190" s="32"/>
    </row>
    <row r="191" spans="1:10" x14ac:dyDescent="0.25">
      <c r="E191" s="32"/>
      <c r="F191" s="33"/>
      <c r="G191" s="32"/>
      <c r="H191" s="32"/>
      <c r="I191" s="32"/>
      <c r="J191" s="32"/>
    </row>
    <row r="192" spans="1:10" ht="17.25" thickBot="1" x14ac:dyDescent="0.3">
      <c r="A192" s="48" t="s">
        <v>47</v>
      </c>
      <c r="B192" s="32"/>
      <c r="C192" s="32"/>
      <c r="D192" s="95"/>
      <c r="E192" s="32"/>
      <c r="F192" s="33"/>
      <c r="G192" s="32"/>
      <c r="H192" s="32"/>
      <c r="I192" s="32"/>
      <c r="J192" s="32"/>
    </row>
    <row r="193" spans="1:10" ht="33" x14ac:dyDescent="0.25">
      <c r="A193" s="124" t="s">
        <v>72</v>
      </c>
      <c r="B193" s="99" t="s">
        <v>38</v>
      </c>
      <c r="C193" s="100" t="s">
        <v>39</v>
      </c>
      <c r="D193" s="99" t="s">
        <v>37</v>
      </c>
      <c r="E193" s="101" t="s">
        <v>40</v>
      </c>
      <c r="F193" s="99" t="s">
        <v>37</v>
      </c>
      <c r="G193" s="101" t="s">
        <v>41</v>
      </c>
      <c r="H193" s="102" t="s">
        <v>42</v>
      </c>
      <c r="I193" s="103" t="s">
        <v>43</v>
      </c>
      <c r="J193" s="18"/>
    </row>
    <row r="194" spans="1:10" ht="17.25" thickBot="1" x14ac:dyDescent="0.3">
      <c r="A194" s="104">
        <f>+SUM(I10:I70)+SUM(I96:I172)</f>
        <v>39840</v>
      </c>
      <c r="B194" s="105" t="s">
        <v>37</v>
      </c>
      <c r="C194" s="106">
        <f>+D56+D158</f>
        <v>2840</v>
      </c>
      <c r="D194" s="105" t="s">
        <v>38</v>
      </c>
      <c r="E194" s="106">
        <f>+SUM(D57:D62)+SUM(D159:D164)</f>
        <v>0</v>
      </c>
      <c r="F194" s="105" t="s">
        <v>37</v>
      </c>
      <c r="G194" s="106">
        <f>+SUM(D65:D69)+SUM(D167:D171)</f>
        <v>0</v>
      </c>
      <c r="H194" s="107" t="s">
        <v>44</v>
      </c>
      <c r="I194" s="108">
        <f>+A194-C194-E194-G194</f>
        <v>37000</v>
      </c>
      <c r="J194" s="18"/>
    </row>
    <row r="195" spans="1:10" x14ac:dyDescent="0.25">
      <c r="A195" s="34"/>
      <c r="B195" s="34"/>
      <c r="C195" s="34"/>
      <c r="D195" s="34"/>
      <c r="E195" s="34"/>
      <c r="F195" s="35"/>
      <c r="G195" s="34"/>
      <c r="H195" s="36"/>
      <c r="I195" s="36"/>
      <c r="J195" s="18"/>
    </row>
    <row r="196" spans="1:10" x14ac:dyDescent="0.25">
      <c r="A196" s="49" t="s">
        <v>35</v>
      </c>
      <c r="B196" s="18"/>
      <c r="C196" s="18"/>
      <c r="D196" s="18"/>
      <c r="E196" s="18"/>
      <c r="F196" s="17"/>
      <c r="G196" s="18"/>
      <c r="H196" s="18"/>
      <c r="I196" s="18"/>
      <c r="J196" s="18"/>
    </row>
    <row r="197" spans="1:10" x14ac:dyDescent="0.25">
      <c r="A197" s="147" t="s">
        <v>18</v>
      </c>
      <c r="B197" s="147"/>
      <c r="C197" s="147"/>
      <c r="D197" s="147"/>
      <c r="E197" s="147"/>
      <c r="F197" s="147"/>
      <c r="G197" s="147"/>
      <c r="H197" s="147"/>
      <c r="I197" s="147"/>
      <c r="J197" s="147"/>
    </row>
    <row r="198" spans="1:10" x14ac:dyDescent="0.25">
      <c r="A198" s="148" t="s">
        <v>36</v>
      </c>
      <c r="B198" s="183"/>
      <c r="C198" s="183"/>
      <c r="D198" s="183"/>
      <c r="E198" s="18"/>
      <c r="F198" s="150" t="s">
        <v>13</v>
      </c>
      <c r="G198" s="183"/>
      <c r="H198" s="183"/>
      <c r="I198" s="183"/>
      <c r="J198" s="18"/>
    </row>
    <row r="199" spans="1:10" x14ac:dyDescent="0.25">
      <c r="A199" s="148"/>
      <c r="B199" s="178"/>
      <c r="C199" s="178"/>
      <c r="D199" s="178"/>
      <c r="E199" s="39"/>
      <c r="F199" s="150"/>
      <c r="G199" s="178"/>
      <c r="H199" s="178"/>
      <c r="I199" s="178"/>
      <c r="J199" s="16"/>
    </row>
    <row r="200" spans="1:10" x14ac:dyDescent="0.25">
      <c r="A200" s="37"/>
      <c r="B200" s="18"/>
      <c r="C200" s="18"/>
      <c r="D200" s="18"/>
      <c r="E200" s="18"/>
      <c r="F200" s="40"/>
      <c r="G200" s="18"/>
      <c r="H200" s="18"/>
      <c r="I200" s="18"/>
      <c r="J200" s="18"/>
    </row>
    <row r="201" spans="1:10" x14ac:dyDescent="0.25">
      <c r="A201" s="38" t="s">
        <v>11</v>
      </c>
      <c r="B201" s="149"/>
      <c r="C201" s="149"/>
      <c r="D201" s="149"/>
      <c r="E201" s="18"/>
      <c r="F201" s="41" t="s">
        <v>11</v>
      </c>
      <c r="G201" s="149"/>
      <c r="H201" s="149"/>
      <c r="I201" s="149"/>
      <c r="J201" s="18"/>
    </row>
    <row r="202" spans="1:10" x14ac:dyDescent="0.25">
      <c r="A202" s="37"/>
      <c r="B202" s="18"/>
      <c r="C202" s="18"/>
      <c r="D202" s="18"/>
      <c r="E202" s="18"/>
      <c r="F202" s="40"/>
      <c r="G202" s="183"/>
      <c r="H202" s="183"/>
      <c r="I202" s="183"/>
      <c r="J202" s="18"/>
    </row>
    <row r="203" spans="1:10" x14ac:dyDescent="0.25">
      <c r="A203" s="37"/>
      <c r="B203" s="184"/>
      <c r="C203" s="184"/>
      <c r="D203" s="184"/>
      <c r="E203" s="18"/>
      <c r="F203" s="41" t="s">
        <v>15</v>
      </c>
      <c r="G203" s="178"/>
      <c r="H203" s="178"/>
      <c r="I203" s="178"/>
      <c r="J203" s="18"/>
    </row>
    <row r="204" spans="1:10" x14ac:dyDescent="0.25">
      <c r="A204" s="37"/>
      <c r="B204" s="184"/>
      <c r="C204" s="184"/>
      <c r="D204" s="184"/>
      <c r="E204" s="18"/>
      <c r="F204" s="17"/>
      <c r="G204" s="18"/>
      <c r="H204" s="18"/>
      <c r="I204" s="18"/>
      <c r="J204" s="18"/>
    </row>
    <row r="205" spans="1:10" x14ac:dyDescent="0.25">
      <c r="A205" s="37"/>
      <c r="B205" s="184"/>
      <c r="C205" s="184"/>
      <c r="D205" s="184"/>
      <c r="E205" s="18"/>
      <c r="F205" s="17"/>
      <c r="G205" s="18"/>
      <c r="H205" s="18"/>
      <c r="I205" s="18"/>
      <c r="J205" s="18"/>
    </row>
    <row r="206" spans="1:10" x14ac:dyDescent="0.25">
      <c r="A206" s="38" t="s">
        <v>12</v>
      </c>
      <c r="B206" s="185"/>
      <c r="C206" s="185"/>
      <c r="D206" s="185"/>
      <c r="E206" s="18"/>
      <c r="F206" s="17"/>
      <c r="G206" s="18"/>
      <c r="H206" s="18"/>
      <c r="I206" s="18"/>
      <c r="J206" s="18"/>
    </row>
  </sheetData>
  <sheetProtection algorithmName="SHA-512" hashValue="R5nWxPKyJcPzAj8j3qpCKCwmiyDBqMgV/Rj10LDqOa23usTb7TEtozf4wMz/DeeU5RHAnRNMJmROr7dky8nUFg==" saltValue="DY3bCzzZX5qr2j47H79CmQ==" spinCount="100000" sheet="1" formatCells="0" formatColumns="0" formatRows="0" insertColumns="0" insertRows="0" insertHyperlinks="0" deleteColumns="0" deleteRows="0" sort="0" autoFilter="0" pivotTables="0"/>
  <protectedRanges>
    <protectedRange password="CC71" sqref="E62:G70 E164:G172 E96:G162 E10:G30 E31:G60" name="範圍1"/>
  </protectedRanges>
  <mergeCells count="86">
    <mergeCell ref="A189:D189"/>
    <mergeCell ref="G201:I201"/>
    <mergeCell ref="G202:I203"/>
    <mergeCell ref="B203:D206"/>
    <mergeCell ref="A197:J197"/>
    <mergeCell ref="A198:A199"/>
    <mergeCell ref="B198:D199"/>
    <mergeCell ref="F198:F199"/>
    <mergeCell ref="G198:I199"/>
    <mergeCell ref="A170:B170"/>
    <mergeCell ref="A171:B171"/>
    <mergeCell ref="A172:C172"/>
    <mergeCell ref="A173:C173"/>
    <mergeCell ref="B201:D201"/>
    <mergeCell ref="A175:B175"/>
    <mergeCell ref="A177:B177"/>
    <mergeCell ref="A178:B178"/>
    <mergeCell ref="A179:B180"/>
    <mergeCell ref="C179:C180"/>
    <mergeCell ref="A183:J183"/>
    <mergeCell ref="A184:D184"/>
    <mergeCell ref="A185:D185"/>
    <mergeCell ref="A186:D186"/>
    <mergeCell ref="A187:D187"/>
    <mergeCell ref="A188:D188"/>
    <mergeCell ref="A165:C165"/>
    <mergeCell ref="A166:C166"/>
    <mergeCell ref="A167:B167"/>
    <mergeCell ref="A168:B168"/>
    <mergeCell ref="A169:B169"/>
    <mergeCell ref="A159:C159"/>
    <mergeCell ref="A162:B162"/>
    <mergeCell ref="A163:B163"/>
    <mergeCell ref="A158:C158"/>
    <mergeCell ref="A164:B164"/>
    <mergeCell ref="G81:I81"/>
    <mergeCell ref="A63:C63"/>
    <mergeCell ref="F91:I91"/>
    <mergeCell ref="A94:D94"/>
    <mergeCell ref="A95:B95"/>
    <mergeCell ref="C91:D91"/>
    <mergeCell ref="G78:I79"/>
    <mergeCell ref="G82:I83"/>
    <mergeCell ref="B83:D86"/>
    <mergeCell ref="A87:J87"/>
    <mergeCell ref="A88:J88"/>
    <mergeCell ref="A89:J89"/>
    <mergeCell ref="A90:J90"/>
    <mergeCell ref="B78:D79"/>
    <mergeCell ref="C5:D5"/>
    <mergeCell ref="F5:I5"/>
    <mergeCell ref="A1:J1"/>
    <mergeCell ref="A2:J2"/>
    <mergeCell ref="A3:J3"/>
    <mergeCell ref="A4:J4"/>
    <mergeCell ref="A60:B60"/>
    <mergeCell ref="A64:C64"/>
    <mergeCell ref="A70:C70"/>
    <mergeCell ref="A71:C71"/>
    <mergeCell ref="A8:D8"/>
    <mergeCell ref="A9:B9"/>
    <mergeCell ref="A68:B68"/>
    <mergeCell ref="A69:B69"/>
    <mergeCell ref="A67:B67"/>
    <mergeCell ref="A56:C56"/>
    <mergeCell ref="A61:B61"/>
    <mergeCell ref="A62:B62"/>
    <mergeCell ref="A65:B65"/>
    <mergeCell ref="A66:B66"/>
    <mergeCell ref="A57:C57"/>
    <mergeCell ref="E9:E10"/>
    <mergeCell ref="J94:J96"/>
    <mergeCell ref="I95:I96"/>
    <mergeCell ref="H95:H96"/>
    <mergeCell ref="G95:G96"/>
    <mergeCell ref="F95:F96"/>
    <mergeCell ref="E95:E96"/>
    <mergeCell ref="F9:F10"/>
    <mergeCell ref="G9:G10"/>
    <mergeCell ref="H9:H10"/>
    <mergeCell ref="I9:I10"/>
    <mergeCell ref="J9:J10"/>
    <mergeCell ref="A77:J77"/>
    <mergeCell ref="A78:A79"/>
    <mergeCell ref="B81:D81"/>
    <mergeCell ref="F78:F7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2023-12-13T02:06:59Z</cp:lastPrinted>
  <dcterms:created xsi:type="dcterms:W3CDTF">2019-01-15T08:18:32Z</dcterms:created>
  <dcterms:modified xsi:type="dcterms:W3CDTF">2023-12-13T02:59:04Z</dcterms:modified>
</cp:coreProperties>
</file>